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O:\PURCHASING\Della Lewis\RFBs &amp; PQs\Capital by FY\RFB No. 24-0007 Williams Road at Fortson Road Roundabout\"/>
    </mc:Choice>
  </mc:AlternateContent>
  <xr:revisionPtr revIDLastSave="0" documentId="13_ncr:1_{E857F30E-D55F-453A-9BDB-14DACCE741CC}" xr6:coauthVersionLast="47" xr6:coauthVersionMax="47" xr10:uidLastSave="{00000000-0000-0000-0000-000000000000}"/>
  <bookViews>
    <workbookView xWindow="28680" yWindow="-120" windowWidth="29040" windowHeight="15720" xr2:uid="{C49C78D2-CF02-41DD-8A77-A34E4C2013CD}"/>
  </bookViews>
  <sheets>
    <sheet name="Sheet1" sheetId="1" r:id="rId1"/>
  </sheets>
  <definedNames>
    <definedName name="_xlnm.Print_Area" localSheetId="0">Sheet1!$A$1:$J$102</definedName>
    <definedName name="_xlnm.Print_Titles" localSheetId="0">Sheet1!$1:$3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93" i="1" l="1"/>
  <c r="J94" i="1"/>
  <c r="J95" i="1"/>
  <c r="J96" i="1"/>
  <c r="J97" i="1"/>
  <c r="J92" i="1"/>
  <c r="J82" i="1"/>
  <c r="J83" i="1"/>
  <c r="J84" i="1"/>
  <c r="J85" i="1"/>
  <c r="J86" i="1"/>
  <c r="J87" i="1"/>
  <c r="J88" i="1"/>
  <c r="J89" i="1"/>
  <c r="J81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6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43" i="1"/>
  <c r="J31" i="1"/>
  <c r="J32" i="1"/>
  <c r="J33" i="1"/>
  <c r="J34" i="1"/>
  <c r="J35" i="1"/>
  <c r="J36" i="1"/>
  <c r="J37" i="1"/>
  <c r="J38" i="1"/>
  <c r="J39" i="1"/>
  <c r="J40" i="1"/>
  <c r="J30" i="1"/>
  <c r="J26" i="1"/>
  <c r="J27" i="1"/>
  <c r="J2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5" i="1"/>
  <c r="H93" i="1"/>
  <c r="H94" i="1"/>
  <c r="H95" i="1"/>
  <c r="H96" i="1"/>
  <c r="H97" i="1"/>
  <c r="H92" i="1"/>
  <c r="H82" i="1"/>
  <c r="H83" i="1"/>
  <c r="H84" i="1"/>
  <c r="H85" i="1"/>
  <c r="H86" i="1"/>
  <c r="H87" i="1"/>
  <c r="H88" i="1"/>
  <c r="H89" i="1"/>
  <c r="H81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6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43" i="1"/>
  <c r="H31" i="1"/>
  <c r="H32" i="1"/>
  <c r="H33" i="1"/>
  <c r="H34" i="1"/>
  <c r="H35" i="1"/>
  <c r="H36" i="1"/>
  <c r="H37" i="1"/>
  <c r="H38" i="1"/>
  <c r="H39" i="1"/>
  <c r="H40" i="1"/>
  <c r="H30" i="1"/>
  <c r="H26" i="1"/>
  <c r="H27" i="1"/>
  <c r="H2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5" i="1"/>
  <c r="F93" i="1"/>
  <c r="F94" i="1"/>
  <c r="F95" i="1"/>
  <c r="F96" i="1"/>
  <c r="F97" i="1"/>
  <c r="F92" i="1"/>
  <c r="F82" i="1"/>
  <c r="F83" i="1"/>
  <c r="F84" i="1"/>
  <c r="F85" i="1"/>
  <c r="F86" i="1"/>
  <c r="F87" i="1"/>
  <c r="F88" i="1"/>
  <c r="F89" i="1"/>
  <c r="F81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6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43" i="1"/>
  <c r="F40" i="1"/>
  <c r="F31" i="1"/>
  <c r="F32" i="1"/>
  <c r="F33" i="1"/>
  <c r="F34" i="1"/>
  <c r="F35" i="1"/>
  <c r="F36" i="1"/>
  <c r="F37" i="1"/>
  <c r="F38" i="1"/>
  <c r="F39" i="1"/>
  <c r="F30" i="1"/>
  <c r="F26" i="1"/>
  <c r="F27" i="1"/>
  <c r="F2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5" i="1"/>
  <c r="D93" i="1"/>
  <c r="D94" i="1"/>
  <c r="D95" i="1"/>
  <c r="D96" i="1"/>
  <c r="D97" i="1"/>
  <c r="D92" i="1"/>
  <c r="D82" i="1"/>
  <c r="D83" i="1"/>
  <c r="D84" i="1"/>
  <c r="D85" i="1"/>
  <c r="D86" i="1"/>
  <c r="D87" i="1"/>
  <c r="D88" i="1"/>
  <c r="D89" i="1"/>
  <c r="D81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63" i="1"/>
  <c r="D31" i="1"/>
  <c r="D32" i="1"/>
  <c r="D33" i="1"/>
  <c r="D34" i="1"/>
  <c r="D35" i="1"/>
  <c r="D36" i="1"/>
  <c r="D37" i="1"/>
  <c r="D38" i="1"/>
  <c r="D39" i="1"/>
  <c r="D40" i="1"/>
  <c r="D30" i="1"/>
  <c r="D26" i="1"/>
  <c r="D27" i="1"/>
  <c r="D2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5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43" i="1"/>
  <c r="E79" i="1" l="1"/>
  <c r="I90" i="1"/>
  <c r="E98" i="1"/>
  <c r="I98" i="1"/>
  <c r="C98" i="1"/>
  <c r="E90" i="1"/>
  <c r="C90" i="1"/>
  <c r="I79" i="1"/>
  <c r="C79" i="1"/>
  <c r="E28" i="1"/>
  <c r="I41" i="1"/>
  <c r="C41" i="1"/>
  <c r="I28" i="1"/>
  <c r="C28" i="1"/>
  <c r="I61" i="1"/>
  <c r="E61" i="1"/>
  <c r="C61" i="1"/>
  <c r="G98" i="1" l="1"/>
  <c r="G90" i="1"/>
  <c r="G79" i="1"/>
  <c r="G61" i="1"/>
  <c r="G28" i="1"/>
  <c r="C100" i="1"/>
  <c r="I100" i="1"/>
  <c r="G41" i="1"/>
  <c r="E41" i="1"/>
  <c r="E100" i="1" s="1"/>
  <c r="G100" i="1" l="1"/>
</calcChain>
</file>

<file path=xl/sharedStrings.xml><?xml version="1.0" encoding="utf-8"?>
<sst xmlns="http://schemas.openxmlformats.org/spreadsheetml/2006/main" count="114" uniqueCount="108">
  <si>
    <r>
      <t xml:space="preserve">BID TABULATION
</t>
    </r>
    <r>
      <rPr>
        <b/>
        <sz val="13"/>
        <rFont val="Arial"/>
        <family val="2"/>
      </rPr>
      <t xml:space="preserve">Williams Road at Fortson Road Roundabout
RFB No. 24-0007
</t>
    </r>
    <r>
      <rPr>
        <i/>
        <sz val="13"/>
        <rFont val="Arial"/>
        <family val="2"/>
      </rPr>
      <t>August 30, 2023</t>
    </r>
  </si>
  <si>
    <t>C.W. Matthews
Contracting Co.</t>
  </si>
  <si>
    <t>Unit</t>
  </si>
  <si>
    <t>Qty</t>
  </si>
  <si>
    <t>Ext</t>
  </si>
  <si>
    <t>Robinson Paving
Company</t>
  </si>
  <si>
    <t>Southeastern Site
Development, Inc.</t>
  </si>
  <si>
    <t>Description</t>
  </si>
  <si>
    <t>Signing and Marking</t>
  </si>
  <si>
    <t>Highway Signs, TP 1 Matl, Refl Sheeting, TP 9, sf</t>
  </si>
  <si>
    <t>Highway Signs, TP 1 Matl, Refl Sheeting, TP 11, sf</t>
  </si>
  <si>
    <t>Galv Steel Posts, TP 7, lf</t>
  </si>
  <si>
    <t>Galv Steel Posts, TP 8, lf</t>
  </si>
  <si>
    <t>Ground-mounted breakaway sign support, ea</t>
  </si>
  <si>
    <t>Thermoplastic pvmt marking RR/HWY Crossing, ea</t>
  </si>
  <si>
    <t>Thermoplastic pvmt marking Arrow, TP 2, ea</t>
  </si>
  <si>
    <t>Thermoplastic pvmt marking Arrow, TP 3, ea</t>
  </si>
  <si>
    <t>Thermoplastic pvmt marking Word, TP 15, ea</t>
  </si>
  <si>
    <t>Thermoplastic solid traf stripe  5" yellow, ea</t>
  </si>
  <si>
    <t>Thermoplastic solid traf stripe 5" white, ea</t>
  </si>
  <si>
    <t>Thermoplastic solid traf strip 18" white, ea</t>
  </si>
  <si>
    <t>Thermoplastic solid traf stripe 24" white, ea</t>
  </si>
  <si>
    <t>Thermoplastic solid traf stripe 8" white, ea</t>
  </si>
  <si>
    <t>Thermoplastic skip traf stripe 18" white, ea</t>
  </si>
  <si>
    <t>Thermoplastic trap striping yellow, sy</t>
  </si>
  <si>
    <t>Thermoplastic trap striping white, sy</t>
  </si>
  <si>
    <t>Erosion Control</t>
  </si>
  <si>
    <t>Temporary grassing, ac</t>
  </si>
  <si>
    <t>Mulch, tn</t>
  </si>
  <si>
    <t>Construct &amp; remove construction exits, ea</t>
  </si>
  <si>
    <t>Maintenance of temporary silt fence, lf</t>
  </si>
  <si>
    <t>Maintenance of construction outlet, ea</t>
  </si>
  <si>
    <t>Maintenance of inlet sediment trap, ea</t>
  </si>
  <si>
    <t>Water quality monitoring and sampling, ea</t>
  </si>
  <si>
    <t>Water quality inspections, mo</t>
  </si>
  <si>
    <t>Temporary silt fence type C, lf</t>
  </si>
  <si>
    <t>Stn dumped rip rap TP 3 12", sy</t>
  </si>
  <si>
    <t>Plastic filter fabric, sy</t>
  </si>
  <si>
    <t>Permanent grassing, ac</t>
  </si>
  <si>
    <t>Agricultural lime, tn</t>
  </si>
  <si>
    <t>Fertilizer mixed grade, tn</t>
  </si>
  <si>
    <t>Fertilizer nitrogen content, lb</t>
  </si>
  <si>
    <t>Subtotal, Erosion Control</t>
  </si>
  <si>
    <t>Subtotal, Signing and Marking</t>
  </si>
  <si>
    <t>Landscaping &amp; Irrigation</t>
  </si>
  <si>
    <t>Irrigation system, ls</t>
  </si>
  <si>
    <t>sod, sy</t>
  </si>
  <si>
    <t>Pachysandra Terminalis 3" container, ea</t>
  </si>
  <si>
    <t>Prunus Larocerasus "Shipkaensis", ea</t>
  </si>
  <si>
    <t>Landscape mulch, sy</t>
  </si>
  <si>
    <t>Subtotal, Landscaping &amp; Irrigation</t>
  </si>
  <si>
    <t>Utility Relocations</t>
  </si>
  <si>
    <t>San sewer pipe 8" pvc, lf</t>
  </si>
  <si>
    <t>San sewer pipe 8" ductile iron, lf</t>
  </si>
  <si>
    <t>San sewer manhole Tp 1, ea</t>
  </si>
  <si>
    <t>Adjust manhole to grade, ea</t>
  </si>
  <si>
    <t>Adjust hydrant to grade, ea</t>
  </si>
  <si>
    <t>Adjust water valve box to grade, ea</t>
  </si>
  <si>
    <t>Subtotal, Utility Relocations</t>
  </si>
  <si>
    <t>GRAND TOTAL</t>
  </si>
  <si>
    <t>LS</t>
  </si>
  <si>
    <t>Roadway</t>
  </si>
  <si>
    <t>Grading complete, ls</t>
  </si>
  <si>
    <t>Traffic control, ls</t>
  </si>
  <si>
    <t>Graded aggregate base crs incl matl, tn</t>
  </si>
  <si>
    <t>Aggregate surface course, tn</t>
  </si>
  <si>
    <t>Recycled asph conc 12.5 MM superpave, tn</t>
  </si>
  <si>
    <t>Recycled asph conc 25 MM superpave GP 1 or 2</t>
  </si>
  <si>
    <t>Recycled asph conc 19 MM superpave, tn</t>
  </si>
  <si>
    <t>Tack coat, gal</t>
  </si>
  <si>
    <t>Driveway concrete 6", sy</t>
  </si>
  <si>
    <t>Conc sidewalk, 4", sy</t>
  </si>
  <si>
    <t>Conc sidewalk, 8" stamped &amp; colored, sy</t>
  </si>
  <si>
    <t>Concrete median 6", sy</t>
  </si>
  <si>
    <t>Conc valley gutter 6", sy</t>
  </si>
  <si>
    <t>Concrete header curb 6", lf</t>
  </si>
  <si>
    <t>Concrete header curb 4", lf</t>
  </si>
  <si>
    <t>Conc curb &amp; gutter, lf</t>
  </si>
  <si>
    <t>Ferrous metal handrail, lf</t>
  </si>
  <si>
    <t>Concrete side barrier, lf</t>
  </si>
  <si>
    <t>Changeable message sign portable type 3, ea</t>
  </si>
  <si>
    <t>Changeable message sign portable type 3, ls</t>
  </si>
  <si>
    <t>Right of way markers, ea</t>
  </si>
  <si>
    <t>Guardrail TP T, lf</t>
  </si>
  <si>
    <t>Guardrail anchorage TYP 12, ea</t>
  </si>
  <si>
    <t>Subtotal, Roadway</t>
  </si>
  <si>
    <t>Drainage</t>
  </si>
  <si>
    <t>Concrete headwalls, cy</t>
  </si>
  <si>
    <t>Storm drain pipe 18", lf</t>
  </si>
  <si>
    <t>Storm drain pipe 24", lf</t>
  </si>
  <si>
    <t>Safety end section 18" storm drain 4:1 slope, ea</t>
  </si>
  <si>
    <t>Flared end section 18" storm drain, ea</t>
  </si>
  <si>
    <t>Catch basin GP 1, ea</t>
  </si>
  <si>
    <t>Catch basin GP 1 addl depth, ft</t>
  </si>
  <si>
    <t>Drop inlet GP 1 ea</t>
  </si>
  <si>
    <t>Drop inlet GP 1 addl depth, ft</t>
  </si>
  <si>
    <t>Storm sewer manhole TP 1 ea,</t>
  </si>
  <si>
    <t>Storm sewer manhole TP 1 addl depth CL 1, lf</t>
  </si>
  <si>
    <t>*Helix Grading &amp;
Utility, LLC</t>
  </si>
  <si>
    <t>Subtotal, Drainage</t>
  </si>
  <si>
    <t>Thermoplastic skip traf stripe 5" white, ea</t>
  </si>
  <si>
    <t>Construct &amp; remove inlet sediment trap, ea</t>
  </si>
  <si>
    <t>Lagerstroemia Indica 'Natchez" 3" caliper B&amp;B, ea</t>
  </si>
  <si>
    <t>Liriope Muscari "Evergreen Giant" 3" container, ea</t>
  </si>
  <si>
    <t>Liriope Muscari "Variegate" 3" container, ea</t>
  </si>
  <si>
    <t>Muhlenbergia Capillaries 3" container, ea</t>
  </si>
  <si>
    <t>Unforeseen Items</t>
  </si>
  <si>
    <r>
      <t xml:space="preserve">*The bid submitted by Helix Grading &amp; Utility, LLC did not include a notarized E-Verify Affidavit nor a </t>
    </r>
    <r>
      <rPr>
        <b/>
        <i/>
        <sz val="11"/>
        <color rgb="FFFF0000"/>
        <rFont val="Calibri"/>
        <family val="2"/>
      </rPr>
      <t>"Communication Concerning this Solicitation" form.  As a result, the bid from Helix Grading &amp; Utility, LLC is deemed non-responsive and will not be considered for award.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</si>
</sst>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</numFmts>
  <fonts count="15" x14ac:knownFonts="1">
    <font>
      <sz val="11"/>
      <color theme="1"/>
      <name val="Calibri"/>
      <family val="2"/>
      <scheme val="minor"/>
    </font>
    <font>
      <b/>
      <sz val="15"/>
      <name val="Arial"/>
      <family val="2"/>
    </font>
    <font>
      <b/>
      <sz val="13"/>
      <name val="Arial"/>
      <family val="2"/>
    </font>
    <font>
      <i/>
      <sz val="13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.5"/>
      <name val="Arial"/>
      <family val="2"/>
    </font>
    <font>
      <b/>
      <sz val="9.5"/>
      <name val="Arial"/>
      <family val="2"/>
    </font>
    <font>
      <b/>
      <sz val="9.5"/>
      <color theme="0"/>
      <name val="Arial"/>
      <family val="2"/>
    </font>
    <font>
      <b/>
      <sz val="14"/>
      <name val="Arial"/>
      <family val="2"/>
    </font>
    <font>
      <b/>
      <sz val="12"/>
      <color theme="0"/>
      <name val="Arial"/>
      <family val="2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</font>
    <font>
      <b/>
      <sz val="1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7FFFE"/>
        <bgColor indexed="64"/>
      </patternFill>
    </fill>
    <fill>
      <patternFill patternType="solid">
        <fgColor rgb="FFE7E2E1"/>
        <bgColor indexed="64"/>
      </patternFill>
    </fill>
  </fills>
  <borders count="3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uble">
        <color indexed="64"/>
      </left>
      <right style="thin">
        <color theme="0"/>
      </right>
      <top style="double">
        <color indexed="64"/>
      </top>
      <bottom/>
      <diagonal/>
    </border>
    <border>
      <left style="thin">
        <color theme="0"/>
      </left>
      <right style="thin">
        <color theme="0"/>
      </right>
      <top style="double">
        <color indexed="64"/>
      </top>
      <bottom/>
      <diagonal/>
    </border>
    <border>
      <left style="thin">
        <color theme="0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double">
        <color indexed="64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double">
        <color indexed="64"/>
      </right>
      <top style="thin">
        <color indexed="64"/>
      </top>
      <bottom style="thick">
        <color indexed="64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21">
    <xf numFmtId="0" fontId="0" fillId="0" borderId="0" xfId="0"/>
    <xf numFmtId="43" fontId="0" fillId="0" borderId="0" xfId="1" applyFont="1"/>
    <xf numFmtId="44" fontId="7" fillId="0" borderId="0" xfId="2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7" borderId="5" xfId="0" applyFont="1" applyFill="1" applyBorder="1" applyAlignment="1">
      <alignment horizontal="center" vertical="center" wrapText="1"/>
    </xf>
    <xf numFmtId="0" fontId="9" fillId="7" borderId="5" xfId="0" applyFont="1" applyFill="1" applyBorder="1" applyAlignment="1">
      <alignment horizontal="center" wrapText="1"/>
    </xf>
    <xf numFmtId="4" fontId="8" fillId="0" borderId="1" xfId="0" applyNumberFormat="1" applyFont="1" applyBorder="1" applyAlignment="1">
      <alignment horizontal="center" wrapText="1"/>
    </xf>
    <xf numFmtId="4" fontId="7" fillId="0" borderId="1" xfId="0" applyNumberFormat="1" applyFont="1" applyBorder="1" applyAlignment="1">
      <alignment horizontal="center" wrapText="1"/>
    </xf>
    <xf numFmtId="4" fontId="9" fillId="7" borderId="11" xfId="0" applyNumberFormat="1" applyFont="1" applyFill="1" applyBorder="1" applyAlignment="1">
      <alignment horizontal="center" wrapText="1"/>
    </xf>
    <xf numFmtId="0" fontId="5" fillId="8" borderId="14" xfId="0" applyFont="1" applyFill="1" applyBorder="1" applyAlignment="1">
      <alignment horizontal="left" vertical="center" wrapText="1"/>
    </xf>
    <xf numFmtId="43" fontId="7" fillId="8" borderId="15" xfId="1" applyFont="1" applyFill="1" applyBorder="1" applyAlignment="1">
      <alignment horizontal="center" wrapText="1"/>
    </xf>
    <xf numFmtId="0" fontId="7" fillId="0" borderId="16" xfId="0" applyFont="1" applyBorder="1" applyAlignment="1">
      <alignment horizontal="left" vertical="center" wrapText="1"/>
    </xf>
    <xf numFmtId="4" fontId="7" fillId="0" borderId="15" xfId="0" applyNumberFormat="1" applyFont="1" applyBorder="1" applyAlignment="1">
      <alignment horizontal="center" wrapText="1"/>
    </xf>
    <xf numFmtId="4" fontId="7" fillId="0" borderId="15" xfId="2" applyNumberFormat="1" applyFont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43" fontId="7" fillId="8" borderId="18" xfId="1" applyFont="1" applyFill="1" applyBorder="1" applyAlignment="1">
      <alignment horizontal="center" wrapText="1"/>
    </xf>
    <xf numFmtId="43" fontId="7" fillId="8" borderId="1" xfId="1" applyFont="1" applyFill="1" applyBorder="1" applyAlignment="1">
      <alignment horizontal="center" wrapText="1"/>
    </xf>
    <xf numFmtId="4" fontId="7" fillId="8" borderId="18" xfId="1" applyNumberFormat="1" applyFont="1" applyFill="1" applyBorder="1" applyAlignment="1">
      <alignment horizontal="center" wrapText="1"/>
    </xf>
    <xf numFmtId="4" fontId="7" fillId="8" borderId="1" xfId="1" applyNumberFormat="1" applyFont="1" applyFill="1" applyBorder="1" applyAlignment="1">
      <alignment horizontal="center" wrapText="1"/>
    </xf>
    <xf numFmtId="4" fontId="7" fillId="8" borderId="15" xfId="1" applyNumberFormat="1" applyFont="1" applyFill="1" applyBorder="1" applyAlignment="1">
      <alignment horizont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4" fontId="7" fillId="0" borderId="1" xfId="2" applyNumberFormat="1" applyFont="1" applyBorder="1" applyAlignment="1">
      <alignment horizontal="center" vertical="center" wrapText="1"/>
    </xf>
    <xf numFmtId="4" fontId="7" fillId="0" borderId="17" xfId="0" applyNumberFormat="1" applyFont="1" applyBorder="1" applyAlignment="1">
      <alignment horizontal="center" vertical="center" wrapText="1"/>
    </xf>
    <xf numFmtId="4" fontId="7" fillId="0" borderId="18" xfId="0" applyNumberFormat="1" applyFont="1" applyBorder="1" applyAlignment="1">
      <alignment horizontal="center" wrapText="1"/>
    </xf>
    <xf numFmtId="4" fontId="7" fillId="0" borderId="17" xfId="0" applyNumberFormat="1" applyFont="1" applyBorder="1" applyAlignment="1">
      <alignment horizontal="center" vertical="center"/>
    </xf>
    <xf numFmtId="4" fontId="7" fillId="0" borderId="17" xfId="0" applyNumberFormat="1" applyFont="1" applyBorder="1" applyAlignment="1">
      <alignment horizontal="center" wrapText="1"/>
    </xf>
    <xf numFmtId="4" fontId="8" fillId="0" borderId="17" xfId="0" applyNumberFormat="1" applyFont="1" applyBorder="1" applyAlignment="1">
      <alignment horizontal="center" wrapText="1"/>
    </xf>
    <xf numFmtId="4" fontId="7" fillId="0" borderId="17" xfId="2" applyNumberFormat="1" applyFont="1" applyBorder="1" applyAlignment="1">
      <alignment horizontal="center" vertical="center" wrapText="1"/>
    </xf>
    <xf numFmtId="4" fontId="7" fillId="0" borderId="18" xfId="2" applyNumberFormat="1" applyFont="1" applyBorder="1" applyAlignment="1">
      <alignment horizontal="center" vertical="center" wrapText="1"/>
    </xf>
    <xf numFmtId="4" fontId="7" fillId="0" borderId="4" xfId="2" applyNumberFormat="1" applyFont="1" applyBorder="1" applyAlignment="1">
      <alignment horizontal="center" vertical="center" wrapText="1"/>
    </xf>
    <xf numFmtId="4" fontId="7" fillId="0" borderId="19" xfId="2" applyNumberFormat="1" applyFont="1" applyBorder="1" applyAlignment="1">
      <alignment horizontal="center" vertical="center" wrapText="1"/>
    </xf>
    <xf numFmtId="0" fontId="7" fillId="6" borderId="27" xfId="0" applyFont="1" applyFill="1" applyBorder="1" applyAlignment="1">
      <alignment horizontal="center" vertical="center" wrapText="1"/>
    </xf>
    <xf numFmtId="0" fontId="8" fillId="6" borderId="26" xfId="0" applyFont="1" applyFill="1" applyBorder="1" applyAlignment="1">
      <alignment horizontal="right" vertical="center" wrapText="1"/>
    </xf>
    <xf numFmtId="43" fontId="7" fillId="8" borderId="17" xfId="1" applyFont="1" applyFill="1" applyBorder="1" applyAlignment="1">
      <alignment horizontal="center" wrapText="1"/>
    </xf>
    <xf numFmtId="4" fontId="7" fillId="8" borderId="17" xfId="1" applyNumberFormat="1" applyFont="1" applyFill="1" applyBorder="1" applyAlignment="1">
      <alignment horizontal="center" wrapText="1"/>
    </xf>
    <xf numFmtId="0" fontId="6" fillId="10" borderId="12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6" fillId="10" borderId="13" xfId="0" applyFont="1" applyFill="1" applyBorder="1" applyAlignment="1">
      <alignment horizontal="center" vertical="center" wrapText="1"/>
    </xf>
    <xf numFmtId="0" fontId="8" fillId="10" borderId="12" xfId="0" applyFont="1" applyFill="1" applyBorder="1" applyAlignment="1">
      <alignment horizontal="right" vertical="center" wrapText="1"/>
    </xf>
    <xf numFmtId="0" fontId="8" fillId="10" borderId="4" xfId="0" applyFont="1" applyFill="1" applyBorder="1" applyAlignment="1">
      <alignment horizontal="right" vertical="center" wrapText="1"/>
    </xf>
    <xf numFmtId="4" fontId="8" fillId="10" borderId="19" xfId="0" applyNumberFormat="1" applyFont="1" applyFill="1" applyBorder="1" applyAlignment="1">
      <alignment horizontal="center" vertical="center" wrapText="1"/>
    </xf>
    <xf numFmtId="4" fontId="8" fillId="10" borderId="20" xfId="0" applyNumberFormat="1" applyFont="1" applyFill="1" applyBorder="1" applyAlignment="1">
      <alignment horizontal="center" vertical="center" wrapText="1"/>
    </xf>
    <xf numFmtId="4" fontId="8" fillId="10" borderId="19" xfId="2" applyNumberFormat="1" applyFont="1" applyFill="1" applyBorder="1" applyAlignment="1">
      <alignment horizontal="center" vertical="center" wrapText="1"/>
    </xf>
    <xf numFmtId="4" fontId="8" fillId="10" borderId="20" xfId="2" applyNumberFormat="1" applyFont="1" applyFill="1" applyBorder="1" applyAlignment="1">
      <alignment horizontal="center" vertical="center" wrapText="1"/>
    </xf>
    <xf numFmtId="4" fontId="8" fillId="10" borderId="4" xfId="2" applyNumberFormat="1" applyFont="1" applyFill="1" applyBorder="1" applyAlignment="1">
      <alignment horizontal="center" vertical="center" wrapText="1"/>
    </xf>
    <xf numFmtId="4" fontId="8" fillId="10" borderId="13" xfId="2" applyNumberFormat="1" applyFont="1" applyFill="1" applyBorder="1" applyAlignment="1">
      <alignment horizontal="center" vertical="center" wrapText="1"/>
    </xf>
    <xf numFmtId="0" fontId="6" fillId="9" borderId="12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 wrapText="1"/>
    </xf>
    <xf numFmtId="0" fontId="6" fillId="9" borderId="13" xfId="0" applyFont="1" applyFill="1" applyBorder="1" applyAlignment="1">
      <alignment horizontal="center" vertical="center" wrapText="1"/>
    </xf>
    <xf numFmtId="0" fontId="8" fillId="9" borderId="12" xfId="0" applyFont="1" applyFill="1" applyBorder="1" applyAlignment="1">
      <alignment horizontal="right" vertical="center" wrapText="1"/>
    </xf>
    <xf numFmtId="0" fontId="8" fillId="9" borderId="4" xfId="0" applyFont="1" applyFill="1" applyBorder="1" applyAlignment="1">
      <alignment horizontal="right" vertical="center" wrapText="1"/>
    </xf>
    <xf numFmtId="4" fontId="8" fillId="9" borderId="19" xfId="0" applyNumberFormat="1" applyFont="1" applyFill="1" applyBorder="1" applyAlignment="1">
      <alignment horizontal="center" vertical="center" wrapText="1"/>
    </xf>
    <xf numFmtId="4" fontId="8" fillId="9" borderId="20" xfId="0" applyNumberFormat="1" applyFont="1" applyFill="1" applyBorder="1" applyAlignment="1">
      <alignment horizontal="center" vertical="center" wrapText="1"/>
    </xf>
    <xf numFmtId="4" fontId="8" fillId="9" borderId="19" xfId="2" applyNumberFormat="1" applyFont="1" applyFill="1" applyBorder="1" applyAlignment="1">
      <alignment horizontal="center" vertical="center" wrapText="1"/>
    </xf>
    <xf numFmtId="4" fontId="8" fillId="9" borderId="20" xfId="2" applyNumberFormat="1" applyFont="1" applyFill="1" applyBorder="1" applyAlignment="1">
      <alignment horizontal="center" vertical="center" wrapText="1"/>
    </xf>
    <xf numFmtId="4" fontId="8" fillId="9" borderId="4" xfId="2" applyNumberFormat="1" applyFont="1" applyFill="1" applyBorder="1" applyAlignment="1">
      <alignment horizontal="center" vertical="center" wrapText="1"/>
    </xf>
    <xf numFmtId="4" fontId="8" fillId="9" borderId="13" xfId="2" applyNumberFormat="1" applyFont="1" applyFill="1" applyBorder="1" applyAlignment="1">
      <alignment horizontal="center" vertical="center" wrapText="1"/>
    </xf>
    <xf numFmtId="39" fontId="8" fillId="6" borderId="28" xfId="2" applyNumberFormat="1" applyFont="1" applyFill="1" applyBorder="1" applyAlignment="1">
      <alignment horizontal="center" vertical="center" wrapText="1"/>
    </xf>
    <xf numFmtId="39" fontId="8" fillId="6" borderId="29" xfId="2" applyNumberFormat="1" applyFont="1" applyFill="1" applyBorder="1" applyAlignment="1">
      <alignment horizontal="center" vertical="center" wrapText="1"/>
    </xf>
    <xf numFmtId="39" fontId="8" fillId="6" borderId="27" xfId="2" applyNumberFormat="1" applyFont="1" applyFill="1" applyBorder="1" applyAlignment="1">
      <alignment horizontal="center" vertical="center" wrapText="1"/>
    </xf>
    <xf numFmtId="39" fontId="8" fillId="6" borderId="30" xfId="2" applyNumberFormat="1" applyFont="1" applyFill="1" applyBorder="1" applyAlignment="1">
      <alignment horizontal="center" vertical="center" wrapText="1"/>
    </xf>
    <xf numFmtId="0" fontId="10" fillId="0" borderId="21" xfId="0" applyFont="1" applyBorder="1" applyAlignment="1">
      <alignment horizontal="right" vertical="center" wrapText="1"/>
    </xf>
    <xf numFmtId="0" fontId="10" fillId="0" borderId="22" xfId="0" applyFont="1" applyBorder="1" applyAlignment="1">
      <alignment horizontal="right" vertical="center" wrapText="1"/>
    </xf>
    <xf numFmtId="164" fontId="10" fillId="0" borderId="23" xfId="0" applyNumberFormat="1" applyFont="1" applyBorder="1" applyAlignment="1">
      <alignment horizontal="center" vertical="center" wrapText="1"/>
    </xf>
    <xf numFmtId="164" fontId="10" fillId="0" borderId="24" xfId="0" applyNumberFormat="1" applyFont="1" applyBorder="1" applyAlignment="1">
      <alignment horizontal="center" vertical="center" wrapText="1"/>
    </xf>
    <xf numFmtId="164" fontId="10" fillId="0" borderId="22" xfId="0" applyNumberFormat="1" applyFont="1" applyBorder="1" applyAlignment="1">
      <alignment horizontal="center" vertical="center" wrapText="1"/>
    </xf>
    <xf numFmtId="164" fontId="10" fillId="0" borderId="25" xfId="0" applyNumberFormat="1" applyFont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right" vertical="center" wrapText="1"/>
    </xf>
    <xf numFmtId="0" fontId="8" fillId="5" borderId="4" xfId="0" applyFont="1" applyFill="1" applyBorder="1" applyAlignment="1">
      <alignment horizontal="right" vertical="center" wrapText="1"/>
    </xf>
    <xf numFmtId="4" fontId="8" fillId="5" borderId="19" xfId="0" applyNumberFormat="1" applyFont="1" applyFill="1" applyBorder="1" applyAlignment="1">
      <alignment horizontal="center" vertical="center" wrapText="1"/>
    </xf>
    <xf numFmtId="4" fontId="8" fillId="5" borderId="20" xfId="0" applyNumberFormat="1" applyFont="1" applyFill="1" applyBorder="1" applyAlignment="1">
      <alignment horizontal="center" vertical="center" wrapText="1"/>
    </xf>
    <xf numFmtId="4" fontId="8" fillId="5" borderId="19" xfId="2" applyNumberFormat="1" applyFont="1" applyFill="1" applyBorder="1" applyAlignment="1">
      <alignment horizontal="center" vertical="center" wrapText="1"/>
    </xf>
    <xf numFmtId="4" fontId="8" fillId="5" borderId="20" xfId="2" applyNumberFormat="1" applyFont="1" applyFill="1" applyBorder="1" applyAlignment="1">
      <alignment horizontal="center" vertical="center" wrapText="1"/>
    </xf>
    <xf numFmtId="4" fontId="8" fillId="5" borderId="4" xfId="2" applyNumberFormat="1" applyFont="1" applyFill="1" applyBorder="1" applyAlignment="1">
      <alignment horizontal="center" vertical="center" wrapText="1"/>
    </xf>
    <xf numFmtId="4" fontId="8" fillId="5" borderId="13" xfId="2" applyNumberFormat="1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right" vertical="center" wrapText="1"/>
    </xf>
    <xf numFmtId="0" fontId="8" fillId="4" borderId="4" xfId="0" applyFont="1" applyFill="1" applyBorder="1" applyAlignment="1">
      <alignment horizontal="right" vertical="center" wrapText="1"/>
    </xf>
    <xf numFmtId="4" fontId="8" fillId="4" borderId="19" xfId="0" applyNumberFormat="1" applyFont="1" applyFill="1" applyBorder="1" applyAlignment="1">
      <alignment horizontal="center" vertical="center" wrapText="1"/>
    </xf>
    <xf numFmtId="4" fontId="8" fillId="4" borderId="20" xfId="0" applyNumberFormat="1" applyFont="1" applyFill="1" applyBorder="1" applyAlignment="1">
      <alignment horizontal="center" vertical="center" wrapText="1"/>
    </xf>
    <xf numFmtId="4" fontId="8" fillId="4" borderId="19" xfId="2" applyNumberFormat="1" applyFont="1" applyFill="1" applyBorder="1" applyAlignment="1">
      <alignment horizontal="center" vertical="center" wrapText="1"/>
    </xf>
    <xf numFmtId="4" fontId="8" fillId="4" borderId="20" xfId="2" applyNumberFormat="1" applyFont="1" applyFill="1" applyBorder="1" applyAlignment="1">
      <alignment horizontal="center" vertical="center" wrapText="1"/>
    </xf>
    <xf numFmtId="4" fontId="8" fillId="4" borderId="4" xfId="2" applyNumberFormat="1" applyFont="1" applyFill="1" applyBorder="1" applyAlignment="1">
      <alignment horizontal="center" vertical="center" wrapText="1"/>
    </xf>
    <xf numFmtId="4" fontId="8" fillId="4" borderId="13" xfId="2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right" vertical="center" wrapText="1"/>
    </xf>
    <xf numFmtId="0" fontId="8" fillId="3" borderId="4" xfId="0" applyFont="1" applyFill="1" applyBorder="1" applyAlignment="1">
      <alignment horizontal="right" vertical="center" wrapText="1"/>
    </xf>
    <xf numFmtId="4" fontId="8" fillId="3" borderId="19" xfId="0" applyNumberFormat="1" applyFont="1" applyFill="1" applyBorder="1" applyAlignment="1">
      <alignment horizontal="center" vertical="center" wrapText="1"/>
    </xf>
    <xf numFmtId="4" fontId="8" fillId="3" borderId="20" xfId="0" applyNumberFormat="1" applyFont="1" applyFill="1" applyBorder="1" applyAlignment="1">
      <alignment horizontal="center" vertical="center" wrapText="1"/>
    </xf>
    <xf numFmtId="4" fontId="8" fillId="3" borderId="19" xfId="2" applyNumberFormat="1" applyFont="1" applyFill="1" applyBorder="1" applyAlignment="1">
      <alignment horizontal="center" vertical="center" wrapText="1"/>
    </xf>
    <xf numFmtId="4" fontId="8" fillId="3" borderId="20" xfId="2" applyNumberFormat="1" applyFont="1" applyFill="1" applyBorder="1" applyAlignment="1">
      <alignment horizontal="center" vertical="center" wrapText="1"/>
    </xf>
    <xf numFmtId="4" fontId="8" fillId="3" borderId="4" xfId="2" applyNumberFormat="1" applyFont="1" applyFill="1" applyBorder="1" applyAlignment="1">
      <alignment horizontal="center" vertical="center" wrapText="1"/>
    </xf>
    <xf numFmtId="4" fontId="8" fillId="3" borderId="13" xfId="2" applyNumberFormat="1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right" vertical="center" wrapText="1"/>
    </xf>
    <xf numFmtId="0" fontId="8" fillId="2" borderId="4" xfId="0" applyFont="1" applyFill="1" applyBorder="1" applyAlignment="1">
      <alignment horizontal="right" vertical="center" wrapText="1"/>
    </xf>
    <xf numFmtId="4" fontId="8" fillId="2" borderId="19" xfId="0" applyNumberFormat="1" applyFont="1" applyFill="1" applyBorder="1" applyAlignment="1">
      <alignment horizontal="center" vertical="center" wrapText="1"/>
    </xf>
    <xf numFmtId="4" fontId="8" fillId="2" borderId="20" xfId="0" applyNumberFormat="1" applyFont="1" applyFill="1" applyBorder="1" applyAlignment="1">
      <alignment horizontal="center" vertical="center" wrapText="1"/>
    </xf>
    <xf numFmtId="4" fontId="8" fillId="2" borderId="19" xfId="2" applyNumberFormat="1" applyFont="1" applyFill="1" applyBorder="1" applyAlignment="1">
      <alignment horizontal="center" vertical="center" wrapText="1"/>
    </xf>
    <xf numFmtId="4" fontId="8" fillId="2" borderId="20" xfId="2" applyNumberFormat="1" applyFont="1" applyFill="1" applyBorder="1" applyAlignment="1">
      <alignment horizontal="center" vertical="center" wrapText="1"/>
    </xf>
    <xf numFmtId="4" fontId="8" fillId="2" borderId="4" xfId="2" applyNumberFormat="1" applyFont="1" applyFill="1" applyBorder="1" applyAlignment="1">
      <alignment horizontal="center" vertical="center" wrapText="1"/>
    </xf>
    <xf numFmtId="4" fontId="8" fillId="2" borderId="13" xfId="2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1" fillId="7" borderId="8" xfId="0" applyFont="1" applyFill="1" applyBorder="1" applyAlignment="1">
      <alignment horizontal="center" vertical="center" wrapText="1"/>
    </xf>
    <xf numFmtId="0" fontId="11" fillId="7" borderId="9" xfId="0" applyFont="1" applyFill="1" applyBorder="1" applyAlignment="1">
      <alignment horizontal="center" vertical="center" wrapText="1"/>
    </xf>
    <xf numFmtId="0" fontId="11" fillId="7" borderId="6" xfId="0" applyFont="1" applyFill="1" applyBorder="1" applyAlignment="1">
      <alignment horizontal="center" vertical="center" wrapText="1"/>
    </xf>
    <xf numFmtId="0" fontId="11" fillId="7" borderId="10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4" fillId="7" borderId="8" xfId="0" applyFont="1" applyFill="1" applyBorder="1" applyAlignment="1">
      <alignment horizontal="center" vertical="center" wrapText="1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colors>
    <mruColors>
      <color rgb="FFE7E2E1"/>
      <color rgb="FFDBD4D3"/>
      <color rgb="FFF5F4F1"/>
      <color rgb="FFE7FFFE"/>
      <color rgb="FFFFE7F3"/>
      <color rgb="FFFFFFE1"/>
      <color rgb="FFCCCC00"/>
      <color rgb="FFDDDD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83267-A4E8-45ED-B6FC-A3CB50521B2E}">
  <dimension ref="A1:P102"/>
  <sheetViews>
    <sheetView tabSelected="1" workbookViewId="0">
      <selection sqref="A1:J1"/>
    </sheetView>
  </sheetViews>
  <sheetFormatPr defaultRowHeight="15" x14ac:dyDescent="0.25"/>
  <cols>
    <col min="1" max="1" width="49.140625" customWidth="1"/>
    <col min="2" max="2" width="8.7109375" customWidth="1"/>
    <col min="3" max="3" width="12.85546875" customWidth="1"/>
    <col min="4" max="4" width="13.28515625" customWidth="1"/>
    <col min="5" max="5" width="15.28515625" customWidth="1"/>
    <col min="6" max="6" width="18.140625" customWidth="1"/>
    <col min="7" max="8" width="12.7109375" customWidth="1"/>
    <col min="9" max="9" width="11.5703125" customWidth="1"/>
    <col min="10" max="10" width="12.7109375" customWidth="1"/>
    <col min="11" max="11" width="10.5703125" bestFit="1" customWidth="1"/>
    <col min="15" max="15" width="13.28515625" bestFit="1" customWidth="1"/>
  </cols>
  <sheetData>
    <row r="1" spans="1:10" ht="106.5" customHeight="1" thickBot="1" x14ac:dyDescent="0.3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</row>
    <row r="2" spans="1:10" ht="37.15" customHeight="1" thickTop="1" x14ac:dyDescent="0.25">
      <c r="A2" s="115" t="s">
        <v>7</v>
      </c>
      <c r="B2" s="117" t="s">
        <v>3</v>
      </c>
      <c r="C2" s="113" t="s">
        <v>5</v>
      </c>
      <c r="D2" s="113"/>
      <c r="E2" s="113" t="s">
        <v>6</v>
      </c>
      <c r="F2" s="113"/>
      <c r="G2" s="113" t="s">
        <v>1</v>
      </c>
      <c r="H2" s="113"/>
      <c r="I2" s="120" t="s">
        <v>98</v>
      </c>
      <c r="J2" s="114"/>
    </row>
    <row r="3" spans="1:10" ht="15" customHeight="1" x14ac:dyDescent="0.25">
      <c r="A3" s="116"/>
      <c r="B3" s="118"/>
      <c r="C3" s="4" t="s">
        <v>2</v>
      </c>
      <c r="D3" s="5" t="s">
        <v>4</v>
      </c>
      <c r="E3" s="4" t="s">
        <v>2</v>
      </c>
      <c r="F3" s="5" t="s">
        <v>4</v>
      </c>
      <c r="G3" s="4" t="s">
        <v>2</v>
      </c>
      <c r="H3" s="5" t="s">
        <v>4</v>
      </c>
      <c r="I3" s="5" t="s">
        <v>2</v>
      </c>
      <c r="J3" s="8" t="s">
        <v>4</v>
      </c>
    </row>
    <row r="4" spans="1:10" ht="15" customHeight="1" x14ac:dyDescent="0.25">
      <c r="A4" s="47" t="s">
        <v>61</v>
      </c>
      <c r="B4" s="48"/>
      <c r="C4" s="48"/>
      <c r="D4" s="48"/>
      <c r="E4" s="48"/>
      <c r="F4" s="48"/>
      <c r="G4" s="48"/>
      <c r="H4" s="48"/>
      <c r="I4" s="48"/>
      <c r="J4" s="49"/>
    </row>
    <row r="5" spans="1:10" ht="15" customHeight="1" x14ac:dyDescent="0.25">
      <c r="A5" s="9" t="s">
        <v>63</v>
      </c>
      <c r="B5" s="14">
        <v>1</v>
      </c>
      <c r="C5" s="34">
        <v>185736</v>
      </c>
      <c r="D5" s="15">
        <f>B5*C5</f>
        <v>185736</v>
      </c>
      <c r="E5" s="34">
        <v>171848.82</v>
      </c>
      <c r="F5" s="15">
        <f>E5*B5</f>
        <v>171848.82</v>
      </c>
      <c r="G5" s="34">
        <v>797405.25</v>
      </c>
      <c r="H5" s="15">
        <f>G5*B5</f>
        <v>797405.25</v>
      </c>
      <c r="I5" s="16">
        <v>270000</v>
      </c>
      <c r="J5" s="10">
        <f>I5*B5</f>
        <v>270000</v>
      </c>
    </row>
    <row r="6" spans="1:10" ht="15" customHeight="1" x14ac:dyDescent="0.25">
      <c r="A6" s="9" t="s">
        <v>62</v>
      </c>
      <c r="B6" s="14">
        <v>1</v>
      </c>
      <c r="C6" s="34">
        <v>1216831</v>
      </c>
      <c r="D6" s="15">
        <f t="shared" ref="D6:D23" si="0">B6*C6</f>
        <v>1216831</v>
      </c>
      <c r="E6" s="34">
        <v>1232237.1100000001</v>
      </c>
      <c r="F6" s="15">
        <f t="shared" ref="F6:F23" si="1">E6*B6</f>
        <v>1232237.1100000001</v>
      </c>
      <c r="G6" s="34">
        <v>1531351.48</v>
      </c>
      <c r="H6" s="15">
        <f t="shared" ref="H6:H23" si="2">G6*B6</f>
        <v>1531351.48</v>
      </c>
      <c r="I6" s="16">
        <v>975000</v>
      </c>
      <c r="J6" s="10">
        <f t="shared" ref="J6:J23" si="3">I6*B6</f>
        <v>975000</v>
      </c>
    </row>
    <row r="7" spans="1:10" ht="15" customHeight="1" x14ac:dyDescent="0.25">
      <c r="A7" s="9" t="s">
        <v>64</v>
      </c>
      <c r="B7" s="14">
        <v>7996</v>
      </c>
      <c r="C7" s="34">
        <v>43</v>
      </c>
      <c r="D7" s="15">
        <f t="shared" si="0"/>
        <v>343828</v>
      </c>
      <c r="E7" s="34">
        <v>46.37</v>
      </c>
      <c r="F7" s="15">
        <f t="shared" si="1"/>
        <v>370774.51999999996</v>
      </c>
      <c r="G7" s="34">
        <v>52.38</v>
      </c>
      <c r="H7" s="15">
        <f t="shared" si="2"/>
        <v>418830.48000000004</v>
      </c>
      <c r="I7" s="16">
        <v>51</v>
      </c>
      <c r="J7" s="10">
        <f t="shared" si="3"/>
        <v>407796</v>
      </c>
    </row>
    <row r="8" spans="1:10" ht="15" customHeight="1" x14ac:dyDescent="0.25">
      <c r="A8" s="9" t="s">
        <v>65</v>
      </c>
      <c r="B8" s="14">
        <v>600</v>
      </c>
      <c r="C8" s="34">
        <v>40</v>
      </c>
      <c r="D8" s="15">
        <f t="shared" si="0"/>
        <v>24000</v>
      </c>
      <c r="E8" s="34">
        <v>35.47</v>
      </c>
      <c r="F8" s="15">
        <f t="shared" si="1"/>
        <v>21282</v>
      </c>
      <c r="G8" s="34">
        <v>52.38</v>
      </c>
      <c r="H8" s="15">
        <f t="shared" si="2"/>
        <v>31428</v>
      </c>
      <c r="I8" s="16">
        <v>70</v>
      </c>
      <c r="J8" s="10">
        <f t="shared" si="3"/>
        <v>42000</v>
      </c>
    </row>
    <row r="9" spans="1:10" ht="15" customHeight="1" x14ac:dyDescent="0.25">
      <c r="A9" s="9" t="s">
        <v>66</v>
      </c>
      <c r="B9" s="14">
        <v>623</v>
      </c>
      <c r="C9" s="34">
        <v>143</v>
      </c>
      <c r="D9" s="15">
        <f t="shared" si="0"/>
        <v>89089</v>
      </c>
      <c r="E9" s="34">
        <v>155.16</v>
      </c>
      <c r="F9" s="15">
        <f t="shared" si="1"/>
        <v>96664.68</v>
      </c>
      <c r="G9" s="34">
        <v>162.56</v>
      </c>
      <c r="H9" s="15">
        <f t="shared" si="2"/>
        <v>101274.88</v>
      </c>
      <c r="I9" s="16">
        <v>167</v>
      </c>
      <c r="J9" s="10">
        <f t="shared" si="3"/>
        <v>104041</v>
      </c>
    </row>
    <row r="10" spans="1:10" ht="15" customHeight="1" x14ac:dyDescent="0.25">
      <c r="A10" s="9" t="s">
        <v>67</v>
      </c>
      <c r="B10" s="14">
        <v>1559</v>
      </c>
      <c r="C10" s="34">
        <v>125</v>
      </c>
      <c r="D10" s="15">
        <f t="shared" si="0"/>
        <v>194875</v>
      </c>
      <c r="E10" s="34">
        <v>135.63</v>
      </c>
      <c r="F10" s="15">
        <f t="shared" si="1"/>
        <v>211447.16999999998</v>
      </c>
      <c r="G10" s="34">
        <v>129.55000000000001</v>
      </c>
      <c r="H10" s="15">
        <f t="shared" si="2"/>
        <v>201968.45</v>
      </c>
      <c r="I10" s="16">
        <v>146</v>
      </c>
      <c r="J10" s="10">
        <f t="shared" si="3"/>
        <v>227614</v>
      </c>
    </row>
    <row r="11" spans="1:10" ht="15" customHeight="1" x14ac:dyDescent="0.25">
      <c r="A11" s="9" t="s">
        <v>68</v>
      </c>
      <c r="B11" s="14">
        <v>1047</v>
      </c>
      <c r="C11" s="34">
        <v>150</v>
      </c>
      <c r="D11" s="15">
        <f t="shared" si="0"/>
        <v>157050</v>
      </c>
      <c r="E11" s="34">
        <v>162.75</v>
      </c>
      <c r="F11" s="15">
        <f t="shared" si="1"/>
        <v>170399.25</v>
      </c>
      <c r="G11" s="34">
        <v>163.97</v>
      </c>
      <c r="H11" s="15">
        <f t="shared" si="2"/>
        <v>171676.59</v>
      </c>
      <c r="I11" s="16">
        <v>175</v>
      </c>
      <c r="J11" s="10">
        <f t="shared" si="3"/>
        <v>183225</v>
      </c>
    </row>
    <row r="12" spans="1:10" ht="15" customHeight="1" x14ac:dyDescent="0.25">
      <c r="A12" s="9" t="s">
        <v>69</v>
      </c>
      <c r="B12" s="14">
        <v>408</v>
      </c>
      <c r="C12" s="34">
        <v>4.5</v>
      </c>
      <c r="D12" s="15">
        <f t="shared" si="0"/>
        <v>1836</v>
      </c>
      <c r="E12" s="34">
        <v>4.88</v>
      </c>
      <c r="F12" s="15">
        <f t="shared" si="1"/>
        <v>1991.04</v>
      </c>
      <c r="G12" s="34">
        <v>2.96</v>
      </c>
      <c r="H12" s="15">
        <f t="shared" si="2"/>
        <v>1207.68</v>
      </c>
      <c r="I12" s="16">
        <v>5.25</v>
      </c>
      <c r="J12" s="10">
        <f t="shared" si="3"/>
        <v>2142</v>
      </c>
    </row>
    <row r="13" spans="1:10" ht="15" customHeight="1" x14ac:dyDescent="0.25">
      <c r="A13" s="9" t="s">
        <v>70</v>
      </c>
      <c r="B13" s="14">
        <v>62</v>
      </c>
      <c r="C13" s="34">
        <v>84</v>
      </c>
      <c r="D13" s="15">
        <f t="shared" si="0"/>
        <v>5208</v>
      </c>
      <c r="E13" s="34">
        <v>91.14</v>
      </c>
      <c r="F13" s="15">
        <f t="shared" si="1"/>
        <v>5650.68</v>
      </c>
      <c r="G13" s="34">
        <v>84</v>
      </c>
      <c r="H13" s="15">
        <f t="shared" si="2"/>
        <v>5208</v>
      </c>
      <c r="I13" s="16">
        <v>85</v>
      </c>
      <c r="J13" s="10">
        <f t="shared" si="3"/>
        <v>5270</v>
      </c>
    </row>
    <row r="14" spans="1:10" ht="15" customHeight="1" x14ac:dyDescent="0.25">
      <c r="A14" s="9" t="s">
        <v>71</v>
      </c>
      <c r="B14" s="14">
        <v>2892</v>
      </c>
      <c r="C14" s="34">
        <v>54</v>
      </c>
      <c r="D14" s="15">
        <f t="shared" si="0"/>
        <v>156168</v>
      </c>
      <c r="E14" s="34">
        <v>58.59</v>
      </c>
      <c r="F14" s="15">
        <f t="shared" si="1"/>
        <v>169442.28</v>
      </c>
      <c r="G14" s="34">
        <v>54</v>
      </c>
      <c r="H14" s="15">
        <f t="shared" si="2"/>
        <v>156168</v>
      </c>
      <c r="I14" s="16">
        <v>74</v>
      </c>
      <c r="J14" s="10">
        <f t="shared" si="3"/>
        <v>214008</v>
      </c>
    </row>
    <row r="15" spans="1:10" ht="15" customHeight="1" x14ac:dyDescent="0.25">
      <c r="A15" s="9" t="s">
        <v>72</v>
      </c>
      <c r="B15" s="14">
        <v>681</v>
      </c>
      <c r="C15" s="34">
        <v>217</v>
      </c>
      <c r="D15" s="15">
        <f t="shared" si="0"/>
        <v>147777</v>
      </c>
      <c r="E15" s="34">
        <v>235.45</v>
      </c>
      <c r="F15" s="15">
        <f t="shared" si="1"/>
        <v>160341.44999999998</v>
      </c>
      <c r="G15" s="34">
        <v>217</v>
      </c>
      <c r="H15" s="15">
        <f t="shared" si="2"/>
        <v>147777</v>
      </c>
      <c r="I15" s="16">
        <v>182</v>
      </c>
      <c r="J15" s="10">
        <f t="shared" si="3"/>
        <v>123942</v>
      </c>
    </row>
    <row r="16" spans="1:10" ht="15" customHeight="1" x14ac:dyDescent="0.25">
      <c r="A16" s="9" t="s">
        <v>73</v>
      </c>
      <c r="B16" s="14">
        <v>394</v>
      </c>
      <c r="C16" s="34">
        <v>123</v>
      </c>
      <c r="D16" s="15">
        <f t="shared" si="0"/>
        <v>48462</v>
      </c>
      <c r="E16" s="34">
        <v>133.46</v>
      </c>
      <c r="F16" s="15">
        <f t="shared" si="1"/>
        <v>52583.240000000005</v>
      </c>
      <c r="G16" s="34">
        <v>123</v>
      </c>
      <c r="H16" s="15">
        <f t="shared" si="2"/>
        <v>48462</v>
      </c>
      <c r="I16" s="16">
        <v>99</v>
      </c>
      <c r="J16" s="10">
        <f t="shared" si="3"/>
        <v>39006</v>
      </c>
    </row>
    <row r="17" spans="1:10" ht="15" customHeight="1" x14ac:dyDescent="0.25">
      <c r="A17" s="9" t="s">
        <v>74</v>
      </c>
      <c r="B17" s="14">
        <v>95</v>
      </c>
      <c r="C17" s="34">
        <v>85</v>
      </c>
      <c r="D17" s="15">
        <f t="shared" si="0"/>
        <v>8075</v>
      </c>
      <c r="E17" s="34">
        <v>92.23</v>
      </c>
      <c r="F17" s="15">
        <f t="shared" si="1"/>
        <v>8761.85</v>
      </c>
      <c r="G17" s="34">
        <v>85</v>
      </c>
      <c r="H17" s="15">
        <f t="shared" si="2"/>
        <v>8075</v>
      </c>
      <c r="I17" s="16">
        <v>86</v>
      </c>
      <c r="J17" s="10">
        <f t="shared" si="3"/>
        <v>8170</v>
      </c>
    </row>
    <row r="18" spans="1:10" ht="15" customHeight="1" x14ac:dyDescent="0.25">
      <c r="A18" s="9" t="s">
        <v>75</v>
      </c>
      <c r="B18" s="14">
        <v>299</v>
      </c>
      <c r="C18" s="34">
        <v>27</v>
      </c>
      <c r="D18" s="15">
        <f t="shared" si="0"/>
        <v>8073</v>
      </c>
      <c r="E18" s="34">
        <v>29.3</v>
      </c>
      <c r="F18" s="15">
        <f t="shared" si="1"/>
        <v>8760.7000000000007</v>
      </c>
      <c r="G18" s="34">
        <v>38.25</v>
      </c>
      <c r="H18" s="15">
        <f t="shared" si="2"/>
        <v>11436.75</v>
      </c>
      <c r="I18" s="16">
        <v>21</v>
      </c>
      <c r="J18" s="10">
        <f t="shared" si="3"/>
        <v>6279</v>
      </c>
    </row>
    <row r="19" spans="1:10" ht="15" customHeight="1" x14ac:dyDescent="0.25">
      <c r="A19" s="9" t="s">
        <v>76</v>
      </c>
      <c r="B19" s="14">
        <v>395</v>
      </c>
      <c r="C19" s="34">
        <v>27</v>
      </c>
      <c r="D19" s="15">
        <f t="shared" si="0"/>
        <v>10665</v>
      </c>
      <c r="E19" s="34">
        <v>29.3</v>
      </c>
      <c r="F19" s="15">
        <f t="shared" si="1"/>
        <v>11573.5</v>
      </c>
      <c r="G19" s="34">
        <v>37.840000000000003</v>
      </c>
      <c r="H19" s="15">
        <f t="shared" si="2"/>
        <v>14946.800000000001</v>
      </c>
      <c r="I19" s="16">
        <v>21</v>
      </c>
      <c r="J19" s="10">
        <f t="shared" si="3"/>
        <v>8295</v>
      </c>
    </row>
    <row r="20" spans="1:10" ht="15" customHeight="1" x14ac:dyDescent="0.25">
      <c r="A20" s="9" t="s">
        <v>77</v>
      </c>
      <c r="B20" s="14">
        <v>5989</v>
      </c>
      <c r="C20" s="34">
        <v>30</v>
      </c>
      <c r="D20" s="15">
        <f t="shared" si="0"/>
        <v>179670</v>
      </c>
      <c r="E20" s="34">
        <v>32.549999999999997</v>
      </c>
      <c r="F20" s="15">
        <f t="shared" si="1"/>
        <v>194941.94999999998</v>
      </c>
      <c r="G20" s="34">
        <v>30</v>
      </c>
      <c r="H20" s="15">
        <f t="shared" si="2"/>
        <v>179670</v>
      </c>
      <c r="I20" s="16">
        <v>30</v>
      </c>
      <c r="J20" s="10">
        <f t="shared" si="3"/>
        <v>179670</v>
      </c>
    </row>
    <row r="21" spans="1:10" ht="15" customHeight="1" x14ac:dyDescent="0.25">
      <c r="A21" s="9" t="s">
        <v>78</v>
      </c>
      <c r="B21" s="14">
        <v>470</v>
      </c>
      <c r="C21" s="34">
        <v>54.68</v>
      </c>
      <c r="D21" s="15">
        <f t="shared" si="0"/>
        <v>25699.599999999999</v>
      </c>
      <c r="E21" s="34">
        <v>52.08</v>
      </c>
      <c r="F21" s="15">
        <f t="shared" si="1"/>
        <v>24477.599999999999</v>
      </c>
      <c r="G21" s="34">
        <v>48</v>
      </c>
      <c r="H21" s="15">
        <f t="shared" si="2"/>
        <v>22560</v>
      </c>
      <c r="I21" s="16">
        <v>55</v>
      </c>
      <c r="J21" s="10">
        <f t="shared" si="3"/>
        <v>25850</v>
      </c>
    </row>
    <row r="22" spans="1:10" ht="15" customHeight="1" x14ac:dyDescent="0.25">
      <c r="A22" s="9" t="s">
        <v>79</v>
      </c>
      <c r="B22" s="14">
        <v>470</v>
      </c>
      <c r="C22" s="34">
        <v>1008.68</v>
      </c>
      <c r="D22" s="15">
        <f t="shared" si="0"/>
        <v>474079.6</v>
      </c>
      <c r="E22" s="34">
        <v>1098.22</v>
      </c>
      <c r="F22" s="15">
        <f t="shared" si="1"/>
        <v>516163.4</v>
      </c>
      <c r="G22" s="34">
        <v>847.26</v>
      </c>
      <c r="H22" s="15">
        <f t="shared" si="2"/>
        <v>398212.2</v>
      </c>
      <c r="I22" s="16">
        <v>1175</v>
      </c>
      <c r="J22" s="10">
        <f t="shared" si="3"/>
        <v>552250</v>
      </c>
    </row>
    <row r="23" spans="1:10" ht="15" customHeight="1" x14ac:dyDescent="0.25">
      <c r="A23" s="9" t="s">
        <v>80</v>
      </c>
      <c r="B23" s="14">
        <v>4</v>
      </c>
      <c r="C23" s="34">
        <v>18500</v>
      </c>
      <c r="D23" s="15">
        <f t="shared" si="0"/>
        <v>74000</v>
      </c>
      <c r="E23" s="34">
        <v>20048.63</v>
      </c>
      <c r="F23" s="15">
        <f t="shared" si="1"/>
        <v>80194.52</v>
      </c>
      <c r="G23" s="34">
        <v>19440</v>
      </c>
      <c r="H23" s="15">
        <f t="shared" si="2"/>
        <v>77760</v>
      </c>
      <c r="I23" s="16">
        <v>12500</v>
      </c>
      <c r="J23" s="10">
        <f t="shared" si="3"/>
        <v>50000</v>
      </c>
    </row>
    <row r="24" spans="1:10" ht="15" customHeight="1" x14ac:dyDescent="0.25">
      <c r="A24" s="9" t="s">
        <v>81</v>
      </c>
      <c r="B24" s="14">
        <v>1</v>
      </c>
      <c r="C24" s="34">
        <v>77000</v>
      </c>
      <c r="D24" s="15">
        <v>77000</v>
      </c>
      <c r="E24" s="34">
        <v>77000</v>
      </c>
      <c r="F24" s="15">
        <v>77000</v>
      </c>
      <c r="G24" s="34">
        <v>77000</v>
      </c>
      <c r="H24" s="15">
        <v>77000</v>
      </c>
      <c r="I24" s="16">
        <v>77000</v>
      </c>
      <c r="J24" s="10">
        <v>77000</v>
      </c>
    </row>
    <row r="25" spans="1:10" ht="15" customHeight="1" x14ac:dyDescent="0.25">
      <c r="A25" s="9" t="s">
        <v>82</v>
      </c>
      <c r="B25" s="14">
        <v>18</v>
      </c>
      <c r="C25" s="34">
        <v>275</v>
      </c>
      <c r="D25" s="15">
        <f>B25*C25</f>
        <v>4950</v>
      </c>
      <c r="E25" s="34">
        <v>395.98</v>
      </c>
      <c r="F25" s="15">
        <f>E25*B25</f>
        <v>7127.64</v>
      </c>
      <c r="G25" s="34">
        <v>380.88</v>
      </c>
      <c r="H25" s="15">
        <f>G25*B25</f>
        <v>6855.84</v>
      </c>
      <c r="I25" s="16">
        <v>200</v>
      </c>
      <c r="J25" s="10">
        <f>I25*B25</f>
        <v>3600</v>
      </c>
    </row>
    <row r="26" spans="1:10" ht="15" customHeight="1" x14ac:dyDescent="0.25">
      <c r="A26" s="9" t="s">
        <v>83</v>
      </c>
      <c r="B26" s="14">
        <v>225</v>
      </c>
      <c r="C26" s="34">
        <v>61.35</v>
      </c>
      <c r="D26" s="15">
        <f t="shared" ref="D26:D27" si="4">B26*C26</f>
        <v>13803.75</v>
      </c>
      <c r="E26" s="34">
        <v>77.040000000000006</v>
      </c>
      <c r="F26" s="15">
        <f t="shared" ref="F26:F27" si="5">E26*B26</f>
        <v>17334</v>
      </c>
      <c r="G26" s="34">
        <v>71</v>
      </c>
      <c r="H26" s="15">
        <f t="shared" ref="H26:H27" si="6">G26*B26</f>
        <v>15975</v>
      </c>
      <c r="I26" s="16">
        <v>80</v>
      </c>
      <c r="J26" s="10">
        <f t="shared" ref="J26:J27" si="7">I26*B26</f>
        <v>18000</v>
      </c>
    </row>
    <row r="27" spans="1:10" ht="15" customHeight="1" x14ac:dyDescent="0.25">
      <c r="A27" s="9" t="s">
        <v>84</v>
      </c>
      <c r="B27" s="14">
        <v>1</v>
      </c>
      <c r="C27" s="34">
        <v>4800</v>
      </c>
      <c r="D27" s="15">
        <f t="shared" si="4"/>
        <v>4800</v>
      </c>
      <c r="E27" s="34">
        <v>4123</v>
      </c>
      <c r="F27" s="15">
        <f t="shared" si="5"/>
        <v>4123</v>
      </c>
      <c r="G27" s="34">
        <v>3800</v>
      </c>
      <c r="H27" s="15">
        <f t="shared" si="6"/>
        <v>3800</v>
      </c>
      <c r="I27" s="16">
        <v>4250</v>
      </c>
      <c r="J27" s="10">
        <f t="shared" si="7"/>
        <v>4250</v>
      </c>
    </row>
    <row r="28" spans="1:10" ht="15" customHeight="1" x14ac:dyDescent="0.25">
      <c r="A28" s="50" t="s">
        <v>85</v>
      </c>
      <c r="B28" s="51"/>
      <c r="C28" s="52">
        <f>SUM(D5:D27)</f>
        <v>3451675.95</v>
      </c>
      <c r="D28" s="53"/>
      <c r="E28" s="54">
        <f>SUM(F5:F27)</f>
        <v>3615120.4000000013</v>
      </c>
      <c r="F28" s="55"/>
      <c r="G28" s="54">
        <f>SUM(H5:H27)</f>
        <v>4429049.3999999994</v>
      </c>
      <c r="H28" s="55"/>
      <c r="I28" s="56">
        <f>SUM(J5:J27)</f>
        <v>3527408</v>
      </c>
      <c r="J28" s="57"/>
    </row>
    <row r="29" spans="1:10" ht="15" customHeight="1" x14ac:dyDescent="0.25">
      <c r="A29" s="36" t="s">
        <v>86</v>
      </c>
      <c r="B29" s="37"/>
      <c r="C29" s="37"/>
      <c r="D29" s="37"/>
      <c r="E29" s="37"/>
      <c r="F29" s="37"/>
      <c r="G29" s="37"/>
      <c r="H29" s="37"/>
      <c r="I29" s="37"/>
      <c r="J29" s="38"/>
    </row>
    <row r="30" spans="1:10" ht="15" customHeight="1" x14ac:dyDescent="0.25">
      <c r="A30" s="9" t="s">
        <v>87</v>
      </c>
      <c r="B30" s="14">
        <v>4.6399999999999997</v>
      </c>
      <c r="C30" s="35">
        <v>2500</v>
      </c>
      <c r="D30" s="17">
        <f>B30*C30</f>
        <v>11600</v>
      </c>
      <c r="E30" s="35">
        <v>2164.58</v>
      </c>
      <c r="F30" s="17">
        <f>B30*E30</f>
        <v>10043.651199999998</v>
      </c>
      <c r="G30" s="35">
        <v>1834</v>
      </c>
      <c r="H30" s="17">
        <f>G30*B30</f>
        <v>8509.76</v>
      </c>
      <c r="I30" s="18">
        <v>2250</v>
      </c>
      <c r="J30" s="19">
        <f>I30*B30</f>
        <v>10440</v>
      </c>
    </row>
    <row r="31" spans="1:10" ht="15" customHeight="1" x14ac:dyDescent="0.25">
      <c r="A31" s="9" t="s">
        <v>88</v>
      </c>
      <c r="B31" s="14">
        <v>1476</v>
      </c>
      <c r="C31" s="35">
        <v>92</v>
      </c>
      <c r="D31" s="17">
        <f t="shared" ref="D31:D40" si="8">B31*C31</f>
        <v>135792</v>
      </c>
      <c r="E31" s="35">
        <v>154.99</v>
      </c>
      <c r="F31" s="17">
        <f t="shared" ref="F31:F39" si="9">B31*E31</f>
        <v>228765.24000000002</v>
      </c>
      <c r="G31" s="35">
        <v>112.23</v>
      </c>
      <c r="H31" s="17">
        <f t="shared" ref="H31:H40" si="10">G31*B31</f>
        <v>165651.48000000001</v>
      </c>
      <c r="I31" s="18">
        <v>75</v>
      </c>
      <c r="J31" s="19">
        <f t="shared" ref="J31:J40" si="11">I31*B31</f>
        <v>110700</v>
      </c>
    </row>
    <row r="32" spans="1:10" ht="15" customHeight="1" x14ac:dyDescent="0.25">
      <c r="A32" s="9" t="s">
        <v>89</v>
      </c>
      <c r="B32" s="14">
        <v>321</v>
      </c>
      <c r="C32" s="35">
        <v>110</v>
      </c>
      <c r="D32" s="17">
        <f t="shared" si="8"/>
        <v>35310</v>
      </c>
      <c r="E32" s="35">
        <v>246.23</v>
      </c>
      <c r="F32" s="17">
        <f t="shared" si="9"/>
        <v>79039.83</v>
      </c>
      <c r="G32" s="35">
        <v>156.31</v>
      </c>
      <c r="H32" s="17">
        <f t="shared" si="10"/>
        <v>50175.51</v>
      </c>
      <c r="I32" s="18">
        <v>145</v>
      </c>
      <c r="J32" s="19">
        <f t="shared" si="11"/>
        <v>46545</v>
      </c>
    </row>
    <row r="33" spans="1:15" ht="15" customHeight="1" x14ac:dyDescent="0.25">
      <c r="A33" s="9" t="s">
        <v>90</v>
      </c>
      <c r="B33" s="14">
        <v>2</v>
      </c>
      <c r="C33" s="35">
        <v>1500</v>
      </c>
      <c r="D33" s="17">
        <f t="shared" si="8"/>
        <v>3000</v>
      </c>
      <c r="E33" s="35">
        <v>2132.1</v>
      </c>
      <c r="F33" s="17">
        <f t="shared" si="9"/>
        <v>4264.2</v>
      </c>
      <c r="G33" s="35">
        <v>1947.63</v>
      </c>
      <c r="H33" s="17">
        <f t="shared" si="10"/>
        <v>3895.26</v>
      </c>
      <c r="I33" s="18">
        <v>3000</v>
      </c>
      <c r="J33" s="19">
        <f t="shared" si="11"/>
        <v>6000</v>
      </c>
    </row>
    <row r="34" spans="1:15" ht="15" customHeight="1" x14ac:dyDescent="0.25">
      <c r="A34" s="9" t="s">
        <v>91</v>
      </c>
      <c r="B34" s="14">
        <v>1</v>
      </c>
      <c r="C34" s="35">
        <v>1200</v>
      </c>
      <c r="D34" s="17">
        <f t="shared" si="8"/>
        <v>1200</v>
      </c>
      <c r="E34" s="35">
        <v>1103.7</v>
      </c>
      <c r="F34" s="17">
        <f t="shared" si="9"/>
        <v>1103.7</v>
      </c>
      <c r="G34" s="35">
        <v>1180.79</v>
      </c>
      <c r="H34" s="17">
        <f t="shared" si="10"/>
        <v>1180.79</v>
      </c>
      <c r="I34" s="18">
        <v>2500</v>
      </c>
      <c r="J34" s="19">
        <f t="shared" si="11"/>
        <v>2500</v>
      </c>
    </row>
    <row r="35" spans="1:15" ht="15" customHeight="1" x14ac:dyDescent="0.25">
      <c r="A35" s="9" t="s">
        <v>92</v>
      </c>
      <c r="B35" s="14">
        <v>20</v>
      </c>
      <c r="C35" s="35">
        <v>4700</v>
      </c>
      <c r="D35" s="17">
        <f t="shared" si="8"/>
        <v>94000</v>
      </c>
      <c r="E35" s="35">
        <v>11746.23</v>
      </c>
      <c r="F35" s="17">
        <f t="shared" si="9"/>
        <v>234924.59999999998</v>
      </c>
      <c r="G35" s="35">
        <v>7968</v>
      </c>
      <c r="H35" s="17">
        <f t="shared" si="10"/>
        <v>159360</v>
      </c>
      <c r="I35" s="18">
        <v>1650</v>
      </c>
      <c r="J35" s="19">
        <f t="shared" si="11"/>
        <v>33000</v>
      </c>
    </row>
    <row r="36" spans="1:15" ht="15" customHeight="1" x14ac:dyDescent="0.25">
      <c r="A36" s="9" t="s">
        <v>93</v>
      </c>
      <c r="B36" s="14">
        <v>9</v>
      </c>
      <c r="C36" s="35">
        <v>1150</v>
      </c>
      <c r="D36" s="17">
        <f t="shared" si="8"/>
        <v>10350</v>
      </c>
      <c r="E36" s="35">
        <v>898.38</v>
      </c>
      <c r="F36" s="17">
        <f t="shared" si="9"/>
        <v>8085.42</v>
      </c>
      <c r="G36" s="35">
        <v>763</v>
      </c>
      <c r="H36" s="17">
        <f t="shared" si="10"/>
        <v>6867</v>
      </c>
      <c r="I36" s="18">
        <v>225</v>
      </c>
      <c r="J36" s="19">
        <f t="shared" si="11"/>
        <v>2025</v>
      </c>
    </row>
    <row r="37" spans="1:15" ht="15" customHeight="1" x14ac:dyDescent="0.25">
      <c r="A37" s="9" t="s">
        <v>94</v>
      </c>
      <c r="B37" s="14">
        <v>5</v>
      </c>
      <c r="C37" s="35">
        <v>6400</v>
      </c>
      <c r="D37" s="17">
        <f t="shared" si="8"/>
        <v>32000</v>
      </c>
      <c r="E37" s="35">
        <v>8578.0300000000007</v>
      </c>
      <c r="F37" s="17">
        <f t="shared" si="9"/>
        <v>42890.15</v>
      </c>
      <c r="G37" s="35">
        <v>5231</v>
      </c>
      <c r="H37" s="17">
        <f t="shared" si="10"/>
        <v>26155</v>
      </c>
      <c r="I37" s="18">
        <v>1650</v>
      </c>
      <c r="J37" s="19">
        <f t="shared" si="11"/>
        <v>8250</v>
      </c>
    </row>
    <row r="38" spans="1:15" ht="15" customHeight="1" x14ac:dyDescent="0.25">
      <c r="A38" s="9" t="s">
        <v>95</v>
      </c>
      <c r="B38" s="14">
        <v>5</v>
      </c>
      <c r="C38" s="35">
        <v>4400</v>
      </c>
      <c r="D38" s="17">
        <f t="shared" si="8"/>
        <v>22000</v>
      </c>
      <c r="E38" s="35">
        <v>635.80999999999995</v>
      </c>
      <c r="F38" s="17">
        <f t="shared" si="9"/>
        <v>3179.0499999999997</v>
      </c>
      <c r="G38" s="35">
        <v>539</v>
      </c>
      <c r="H38" s="17">
        <f t="shared" si="10"/>
        <v>2695</v>
      </c>
      <c r="I38" s="18">
        <v>225</v>
      </c>
      <c r="J38" s="19">
        <f t="shared" si="11"/>
        <v>1125</v>
      </c>
    </row>
    <row r="39" spans="1:15" ht="15" customHeight="1" x14ac:dyDescent="0.25">
      <c r="A39" s="9" t="s">
        <v>96</v>
      </c>
      <c r="B39" s="14">
        <v>4</v>
      </c>
      <c r="C39" s="35">
        <v>7000</v>
      </c>
      <c r="D39" s="17">
        <f t="shared" si="8"/>
        <v>28000</v>
      </c>
      <c r="E39" s="35">
        <v>10782.75</v>
      </c>
      <c r="F39" s="17">
        <f t="shared" si="9"/>
        <v>43131</v>
      </c>
      <c r="G39" s="35">
        <v>7127</v>
      </c>
      <c r="H39" s="17">
        <f t="shared" si="10"/>
        <v>28508</v>
      </c>
      <c r="I39" s="18">
        <v>1650</v>
      </c>
      <c r="J39" s="19">
        <f t="shared" si="11"/>
        <v>6600</v>
      </c>
    </row>
    <row r="40" spans="1:15" ht="15" customHeight="1" x14ac:dyDescent="0.25">
      <c r="A40" s="9" t="s">
        <v>97</v>
      </c>
      <c r="B40" s="14">
        <v>18</v>
      </c>
      <c r="C40" s="35">
        <v>5000</v>
      </c>
      <c r="D40" s="17">
        <f t="shared" si="8"/>
        <v>90000</v>
      </c>
      <c r="E40" s="35">
        <v>818.09</v>
      </c>
      <c r="F40" s="17">
        <f>E40*B40</f>
        <v>14725.62</v>
      </c>
      <c r="G40" s="35">
        <v>695</v>
      </c>
      <c r="H40" s="17">
        <f t="shared" si="10"/>
        <v>12510</v>
      </c>
      <c r="I40" s="18">
        <v>225</v>
      </c>
      <c r="J40" s="19">
        <f t="shared" si="11"/>
        <v>4050</v>
      </c>
    </row>
    <row r="41" spans="1:15" ht="15" customHeight="1" x14ac:dyDescent="0.25">
      <c r="A41" s="39" t="s">
        <v>99</v>
      </c>
      <c r="B41" s="40"/>
      <c r="C41" s="41">
        <f>SUM(D30:D40)</f>
        <v>463252</v>
      </c>
      <c r="D41" s="42"/>
      <c r="E41" s="43">
        <f>SUM(F30:F40)</f>
        <v>670152.46120000014</v>
      </c>
      <c r="F41" s="44"/>
      <c r="G41" s="43">
        <f>SUM(H30:H40)</f>
        <v>465507.80000000005</v>
      </c>
      <c r="H41" s="44"/>
      <c r="I41" s="45">
        <f>SUM(J30:J40)</f>
        <v>231235</v>
      </c>
      <c r="J41" s="46"/>
    </row>
    <row r="42" spans="1:15" ht="15" customHeight="1" x14ac:dyDescent="0.25">
      <c r="A42" s="101" t="s">
        <v>8</v>
      </c>
      <c r="B42" s="102"/>
      <c r="C42" s="102"/>
      <c r="D42" s="102"/>
      <c r="E42" s="102"/>
      <c r="F42" s="102"/>
      <c r="G42" s="102"/>
      <c r="H42" s="102"/>
      <c r="I42" s="102"/>
      <c r="J42" s="103"/>
    </row>
    <row r="43" spans="1:15" ht="15" customHeight="1" x14ac:dyDescent="0.25">
      <c r="A43" s="11" t="s">
        <v>9</v>
      </c>
      <c r="B43" s="20">
        <v>57</v>
      </c>
      <c r="C43" s="23">
        <v>30</v>
      </c>
      <c r="D43" s="24">
        <f>B43*C43</f>
        <v>1710</v>
      </c>
      <c r="E43" s="26">
        <v>32.549999999999997</v>
      </c>
      <c r="F43" s="24">
        <f>E43*B43</f>
        <v>1855.35</v>
      </c>
      <c r="G43" s="26">
        <v>30</v>
      </c>
      <c r="H43" s="24">
        <f>G43*B43</f>
        <v>1710</v>
      </c>
      <c r="I43" s="7">
        <v>41</v>
      </c>
      <c r="J43" s="12">
        <f>I43*B43</f>
        <v>2337</v>
      </c>
    </row>
    <row r="44" spans="1:15" ht="15" customHeight="1" x14ac:dyDescent="0.25">
      <c r="A44" s="11" t="s">
        <v>10</v>
      </c>
      <c r="B44" s="20">
        <v>130.75</v>
      </c>
      <c r="C44" s="23">
        <v>32</v>
      </c>
      <c r="D44" s="24">
        <f t="shared" ref="D44:D60" si="12">B44*C44</f>
        <v>4184</v>
      </c>
      <c r="E44" s="26">
        <v>34.72</v>
      </c>
      <c r="F44" s="24">
        <f t="shared" ref="F44:F60" si="13">E44*B44</f>
        <v>4539.6399999999994</v>
      </c>
      <c r="G44" s="26">
        <v>32</v>
      </c>
      <c r="H44" s="24">
        <f t="shared" ref="H44:H60" si="14">G44*B44</f>
        <v>4184</v>
      </c>
      <c r="I44" s="7">
        <v>41</v>
      </c>
      <c r="J44" s="12">
        <f t="shared" ref="J44:J60" si="15">I44*B44</f>
        <v>5360.75</v>
      </c>
    </row>
    <row r="45" spans="1:15" ht="15" customHeight="1" x14ac:dyDescent="0.25">
      <c r="A45" s="11" t="s">
        <v>11</v>
      </c>
      <c r="B45" s="20">
        <v>99</v>
      </c>
      <c r="C45" s="23">
        <v>14</v>
      </c>
      <c r="D45" s="24">
        <f t="shared" si="12"/>
        <v>1386</v>
      </c>
      <c r="E45" s="26">
        <v>15.19</v>
      </c>
      <c r="F45" s="24">
        <f t="shared" si="13"/>
        <v>1503.81</v>
      </c>
      <c r="G45" s="26">
        <v>14</v>
      </c>
      <c r="H45" s="24">
        <f t="shared" si="14"/>
        <v>1386</v>
      </c>
      <c r="I45" s="7">
        <v>16</v>
      </c>
      <c r="J45" s="12">
        <f t="shared" si="15"/>
        <v>1584</v>
      </c>
    </row>
    <row r="46" spans="1:15" ht="15" customHeight="1" x14ac:dyDescent="0.25">
      <c r="A46" s="11" t="s">
        <v>12</v>
      </c>
      <c r="B46" s="20">
        <v>32.4</v>
      </c>
      <c r="C46" s="23">
        <v>20</v>
      </c>
      <c r="D46" s="24">
        <f t="shared" si="12"/>
        <v>648</v>
      </c>
      <c r="E46" s="26">
        <v>21.7</v>
      </c>
      <c r="F46" s="24">
        <f t="shared" si="13"/>
        <v>703.07999999999993</v>
      </c>
      <c r="G46" s="26">
        <v>20</v>
      </c>
      <c r="H46" s="24">
        <f t="shared" si="14"/>
        <v>648</v>
      </c>
      <c r="I46" s="7">
        <v>21.5</v>
      </c>
      <c r="J46" s="12">
        <f t="shared" si="15"/>
        <v>696.6</v>
      </c>
      <c r="O46" s="1"/>
    </row>
    <row r="47" spans="1:15" ht="15" customHeight="1" x14ac:dyDescent="0.25">
      <c r="A47" s="11" t="s">
        <v>13</v>
      </c>
      <c r="B47" s="20">
        <v>10</v>
      </c>
      <c r="C47" s="23">
        <v>950</v>
      </c>
      <c r="D47" s="24">
        <f t="shared" si="12"/>
        <v>9500</v>
      </c>
      <c r="E47" s="26">
        <v>1030.75</v>
      </c>
      <c r="F47" s="24">
        <f t="shared" si="13"/>
        <v>10307.5</v>
      </c>
      <c r="G47" s="26">
        <v>950</v>
      </c>
      <c r="H47" s="24">
        <f t="shared" si="14"/>
        <v>9500</v>
      </c>
      <c r="I47" s="7">
        <v>750</v>
      </c>
      <c r="J47" s="12">
        <f t="shared" si="15"/>
        <v>7500</v>
      </c>
    </row>
    <row r="48" spans="1:15" ht="15" customHeight="1" x14ac:dyDescent="0.25">
      <c r="A48" s="11" t="s">
        <v>14</v>
      </c>
      <c r="B48" s="20">
        <v>1</v>
      </c>
      <c r="C48" s="23">
        <v>650</v>
      </c>
      <c r="D48" s="24">
        <f t="shared" si="12"/>
        <v>650</v>
      </c>
      <c r="E48" s="26">
        <v>705.25</v>
      </c>
      <c r="F48" s="24">
        <f t="shared" si="13"/>
        <v>705.25</v>
      </c>
      <c r="G48" s="26">
        <v>650</v>
      </c>
      <c r="H48" s="24">
        <f t="shared" si="14"/>
        <v>650</v>
      </c>
      <c r="I48" s="7">
        <v>750</v>
      </c>
      <c r="J48" s="12">
        <f t="shared" si="15"/>
        <v>750</v>
      </c>
    </row>
    <row r="49" spans="1:16" ht="15" customHeight="1" x14ac:dyDescent="0.25">
      <c r="A49" s="11" t="s">
        <v>15</v>
      </c>
      <c r="B49" s="20">
        <v>2</v>
      </c>
      <c r="C49" s="23">
        <v>150</v>
      </c>
      <c r="D49" s="24">
        <f t="shared" si="12"/>
        <v>300</v>
      </c>
      <c r="E49" s="26">
        <v>162.75</v>
      </c>
      <c r="F49" s="24">
        <f t="shared" si="13"/>
        <v>325.5</v>
      </c>
      <c r="G49" s="26">
        <v>150</v>
      </c>
      <c r="H49" s="24">
        <f t="shared" si="14"/>
        <v>300</v>
      </c>
      <c r="I49" s="7">
        <v>175</v>
      </c>
      <c r="J49" s="12">
        <f t="shared" si="15"/>
        <v>350</v>
      </c>
    </row>
    <row r="50" spans="1:16" ht="15" customHeight="1" x14ac:dyDescent="0.25">
      <c r="A50" s="11" t="s">
        <v>16</v>
      </c>
      <c r="B50" s="20">
        <v>4</v>
      </c>
      <c r="C50" s="23">
        <v>150</v>
      </c>
      <c r="D50" s="24">
        <f t="shared" si="12"/>
        <v>600</v>
      </c>
      <c r="E50" s="26">
        <v>162.75</v>
      </c>
      <c r="F50" s="24">
        <f t="shared" si="13"/>
        <v>651</v>
      </c>
      <c r="G50" s="26">
        <v>150</v>
      </c>
      <c r="H50" s="24">
        <f t="shared" si="14"/>
        <v>600</v>
      </c>
      <c r="I50" s="7">
        <v>175</v>
      </c>
      <c r="J50" s="12">
        <f t="shared" si="15"/>
        <v>700</v>
      </c>
    </row>
    <row r="51" spans="1:16" ht="15" customHeight="1" x14ac:dyDescent="0.25">
      <c r="A51" s="11" t="s">
        <v>17</v>
      </c>
      <c r="B51" s="20">
        <v>4</v>
      </c>
      <c r="C51" s="23">
        <v>150</v>
      </c>
      <c r="D51" s="24">
        <f t="shared" si="12"/>
        <v>600</v>
      </c>
      <c r="E51" s="26">
        <v>162.75</v>
      </c>
      <c r="F51" s="24">
        <f t="shared" si="13"/>
        <v>651</v>
      </c>
      <c r="G51" s="26">
        <v>150</v>
      </c>
      <c r="H51" s="24">
        <f t="shared" si="14"/>
        <v>600</v>
      </c>
      <c r="I51" s="7">
        <v>175</v>
      </c>
      <c r="J51" s="12">
        <f t="shared" si="15"/>
        <v>700</v>
      </c>
    </row>
    <row r="52" spans="1:16" ht="15" customHeight="1" x14ac:dyDescent="0.25">
      <c r="A52" s="11" t="s">
        <v>19</v>
      </c>
      <c r="B52" s="3">
        <v>4367</v>
      </c>
      <c r="C52" s="23">
        <v>0.75</v>
      </c>
      <c r="D52" s="24">
        <f t="shared" si="12"/>
        <v>3275.25</v>
      </c>
      <c r="E52" s="27">
        <v>0.81</v>
      </c>
      <c r="F52" s="24">
        <f t="shared" si="13"/>
        <v>3537.2700000000004</v>
      </c>
      <c r="G52" s="26">
        <v>0.75</v>
      </c>
      <c r="H52" s="24">
        <f t="shared" si="14"/>
        <v>3275.25</v>
      </c>
      <c r="I52" s="6">
        <v>1</v>
      </c>
      <c r="J52" s="12">
        <f t="shared" si="15"/>
        <v>4367</v>
      </c>
    </row>
    <row r="53" spans="1:16" ht="15" customHeight="1" x14ac:dyDescent="0.25">
      <c r="A53" s="11" t="s">
        <v>18</v>
      </c>
      <c r="B53" s="21">
        <v>4785</v>
      </c>
      <c r="C53" s="25">
        <v>0.75</v>
      </c>
      <c r="D53" s="24">
        <f t="shared" si="12"/>
        <v>3588.75</v>
      </c>
      <c r="E53" s="26">
        <v>0.81</v>
      </c>
      <c r="F53" s="24">
        <f t="shared" si="13"/>
        <v>3875.8500000000004</v>
      </c>
      <c r="G53" s="26">
        <v>0.75</v>
      </c>
      <c r="H53" s="24">
        <f t="shared" si="14"/>
        <v>3588.75</v>
      </c>
      <c r="I53" s="7">
        <v>1</v>
      </c>
      <c r="J53" s="12">
        <f t="shared" si="15"/>
        <v>4785</v>
      </c>
    </row>
    <row r="54" spans="1:16" ht="15" customHeight="1" x14ac:dyDescent="0.25">
      <c r="A54" s="11" t="s">
        <v>20</v>
      </c>
      <c r="B54" s="3">
        <v>155</v>
      </c>
      <c r="C54" s="23">
        <v>5</v>
      </c>
      <c r="D54" s="24">
        <f t="shared" si="12"/>
        <v>775</v>
      </c>
      <c r="E54" s="26">
        <v>5.43</v>
      </c>
      <c r="F54" s="24">
        <f t="shared" si="13"/>
        <v>841.65</v>
      </c>
      <c r="G54" s="26">
        <v>5</v>
      </c>
      <c r="H54" s="24">
        <f t="shared" si="14"/>
        <v>775</v>
      </c>
      <c r="I54" s="7">
        <v>6</v>
      </c>
      <c r="J54" s="12">
        <f t="shared" si="15"/>
        <v>930</v>
      </c>
    </row>
    <row r="55" spans="1:16" ht="15" customHeight="1" x14ac:dyDescent="0.25">
      <c r="A55" s="11" t="s">
        <v>21</v>
      </c>
      <c r="B55" s="3">
        <v>39</v>
      </c>
      <c r="C55" s="23">
        <v>15</v>
      </c>
      <c r="D55" s="24">
        <f t="shared" si="12"/>
        <v>585</v>
      </c>
      <c r="E55" s="26">
        <v>16.28</v>
      </c>
      <c r="F55" s="24">
        <f t="shared" si="13"/>
        <v>634.92000000000007</v>
      </c>
      <c r="G55" s="26">
        <v>15</v>
      </c>
      <c r="H55" s="24">
        <f t="shared" si="14"/>
        <v>585</v>
      </c>
      <c r="I55" s="7">
        <v>17.5</v>
      </c>
      <c r="J55" s="12">
        <f t="shared" si="15"/>
        <v>682.5</v>
      </c>
    </row>
    <row r="56" spans="1:16" ht="15" customHeight="1" x14ac:dyDescent="0.25">
      <c r="A56" s="11" t="s">
        <v>22</v>
      </c>
      <c r="B56" s="3">
        <v>602</v>
      </c>
      <c r="C56" s="23">
        <v>3</v>
      </c>
      <c r="D56" s="24">
        <f t="shared" si="12"/>
        <v>1806</v>
      </c>
      <c r="E56" s="28">
        <v>3.26</v>
      </c>
      <c r="F56" s="24">
        <f t="shared" si="13"/>
        <v>1962.52</v>
      </c>
      <c r="G56" s="28">
        <v>3</v>
      </c>
      <c r="H56" s="24">
        <f t="shared" si="14"/>
        <v>1806</v>
      </c>
      <c r="I56" s="22">
        <v>3.5</v>
      </c>
      <c r="J56" s="12">
        <f t="shared" si="15"/>
        <v>2107</v>
      </c>
    </row>
    <row r="57" spans="1:16" ht="15" customHeight="1" x14ac:dyDescent="0.25">
      <c r="A57" s="11" t="s">
        <v>100</v>
      </c>
      <c r="B57" s="3">
        <v>100</v>
      </c>
      <c r="C57" s="23">
        <v>0.5</v>
      </c>
      <c r="D57" s="24">
        <f t="shared" si="12"/>
        <v>50</v>
      </c>
      <c r="E57" s="28">
        <v>0.54</v>
      </c>
      <c r="F57" s="24">
        <f t="shared" si="13"/>
        <v>54</v>
      </c>
      <c r="G57" s="28">
        <v>0.5</v>
      </c>
      <c r="H57" s="24">
        <f t="shared" si="14"/>
        <v>50</v>
      </c>
      <c r="I57" s="22">
        <v>0.5</v>
      </c>
      <c r="J57" s="12">
        <f t="shared" si="15"/>
        <v>50</v>
      </c>
    </row>
    <row r="58" spans="1:16" ht="15" customHeight="1" x14ac:dyDescent="0.25">
      <c r="A58" s="11" t="s">
        <v>23</v>
      </c>
      <c r="B58" s="3">
        <v>255</v>
      </c>
      <c r="C58" s="23">
        <v>0.5</v>
      </c>
      <c r="D58" s="24">
        <f t="shared" si="12"/>
        <v>127.5</v>
      </c>
      <c r="E58" s="28">
        <v>0.54</v>
      </c>
      <c r="F58" s="24">
        <f t="shared" si="13"/>
        <v>137.70000000000002</v>
      </c>
      <c r="G58" s="28">
        <v>0.5</v>
      </c>
      <c r="H58" s="24">
        <f t="shared" si="14"/>
        <v>127.5</v>
      </c>
      <c r="I58" s="22">
        <v>0.5</v>
      </c>
      <c r="J58" s="12">
        <f t="shared" si="15"/>
        <v>127.5</v>
      </c>
    </row>
    <row r="59" spans="1:16" ht="15" customHeight="1" x14ac:dyDescent="0.25">
      <c r="A59" s="11" t="s">
        <v>25</v>
      </c>
      <c r="B59" s="3">
        <v>81.2</v>
      </c>
      <c r="C59" s="23">
        <v>7.5</v>
      </c>
      <c r="D59" s="24">
        <f t="shared" si="12"/>
        <v>609</v>
      </c>
      <c r="E59" s="28">
        <v>8.14</v>
      </c>
      <c r="F59" s="24">
        <f t="shared" si="13"/>
        <v>660.96800000000007</v>
      </c>
      <c r="G59" s="28">
        <v>7.5</v>
      </c>
      <c r="H59" s="24">
        <f t="shared" si="14"/>
        <v>609</v>
      </c>
      <c r="I59" s="22">
        <v>9</v>
      </c>
      <c r="J59" s="12">
        <f t="shared" si="15"/>
        <v>730.80000000000007</v>
      </c>
    </row>
    <row r="60" spans="1:16" ht="15" customHeight="1" x14ac:dyDescent="0.25">
      <c r="A60" s="11" t="s">
        <v>24</v>
      </c>
      <c r="B60" s="3">
        <v>238.6</v>
      </c>
      <c r="C60" s="23">
        <v>7.5</v>
      </c>
      <c r="D60" s="24">
        <f t="shared" si="12"/>
        <v>1789.5</v>
      </c>
      <c r="E60" s="28">
        <v>8.14</v>
      </c>
      <c r="F60" s="24">
        <f t="shared" si="13"/>
        <v>1942.2040000000002</v>
      </c>
      <c r="G60" s="28">
        <v>7.5</v>
      </c>
      <c r="H60" s="24">
        <f t="shared" si="14"/>
        <v>1789.5</v>
      </c>
      <c r="I60" s="22">
        <v>9</v>
      </c>
      <c r="J60" s="12">
        <f t="shared" si="15"/>
        <v>2147.4</v>
      </c>
    </row>
    <row r="61" spans="1:16" ht="15" customHeight="1" x14ac:dyDescent="0.25">
      <c r="A61" s="104" t="s">
        <v>43</v>
      </c>
      <c r="B61" s="105"/>
      <c r="C61" s="106">
        <f>SUM(D43:D60)</f>
        <v>32184</v>
      </c>
      <c r="D61" s="107"/>
      <c r="E61" s="108">
        <f>SUM(F43:F60)</f>
        <v>34889.212</v>
      </c>
      <c r="F61" s="109"/>
      <c r="G61" s="108">
        <f>SUM(H43:H60)</f>
        <v>32184</v>
      </c>
      <c r="H61" s="109"/>
      <c r="I61" s="110">
        <f>SUM(J43:J60)</f>
        <v>35905.550000000003</v>
      </c>
      <c r="J61" s="111"/>
    </row>
    <row r="62" spans="1:16" ht="15" customHeight="1" x14ac:dyDescent="0.25">
      <c r="A62" s="90" t="s">
        <v>26</v>
      </c>
      <c r="B62" s="91"/>
      <c r="C62" s="91"/>
      <c r="D62" s="91"/>
      <c r="E62" s="91"/>
      <c r="F62" s="91"/>
      <c r="G62" s="91"/>
      <c r="H62" s="91"/>
      <c r="I62" s="91"/>
      <c r="J62" s="92"/>
    </row>
    <row r="63" spans="1:16" ht="15" customHeight="1" x14ac:dyDescent="0.25">
      <c r="A63" s="11" t="s">
        <v>27</v>
      </c>
      <c r="B63" s="3">
        <v>2.74</v>
      </c>
      <c r="C63" s="23">
        <v>2500</v>
      </c>
      <c r="D63" s="29">
        <f>B63*C63</f>
        <v>6850.0000000000009</v>
      </c>
      <c r="E63" s="28">
        <v>1288.98</v>
      </c>
      <c r="F63" s="29">
        <f>B63*E63</f>
        <v>3531.8052000000002</v>
      </c>
      <c r="G63" s="31">
        <v>1500</v>
      </c>
      <c r="H63" s="29">
        <f>G63*B63</f>
        <v>4110</v>
      </c>
      <c r="I63" s="30">
        <v>1500</v>
      </c>
      <c r="J63" s="13">
        <f>I63*B63</f>
        <v>4110</v>
      </c>
      <c r="K63" s="2"/>
      <c r="L63" s="2"/>
      <c r="M63" s="2"/>
      <c r="N63" s="2"/>
      <c r="O63" s="2"/>
      <c r="P63" s="2"/>
    </row>
    <row r="64" spans="1:16" ht="15" customHeight="1" x14ac:dyDescent="0.25">
      <c r="A64" s="11" t="s">
        <v>28</v>
      </c>
      <c r="B64" s="3">
        <v>15</v>
      </c>
      <c r="C64" s="23">
        <v>425</v>
      </c>
      <c r="D64" s="29">
        <f t="shared" ref="D64:D78" si="16">B64*C64</f>
        <v>6375</v>
      </c>
      <c r="E64" s="28">
        <v>699.83</v>
      </c>
      <c r="F64" s="29">
        <f t="shared" ref="F64:F78" si="17">B64*E64</f>
        <v>10497.45</v>
      </c>
      <c r="G64" s="31">
        <v>1000</v>
      </c>
      <c r="H64" s="29">
        <f t="shared" ref="H64:H78" si="18">G64*B64</f>
        <v>15000</v>
      </c>
      <c r="I64" s="30">
        <v>550</v>
      </c>
      <c r="J64" s="13">
        <f t="shared" ref="J64:J78" si="19">I64*B64</f>
        <v>8250</v>
      </c>
    </row>
    <row r="65" spans="1:10" ht="15" customHeight="1" x14ac:dyDescent="0.25">
      <c r="A65" s="11" t="s">
        <v>29</v>
      </c>
      <c r="B65" s="3">
        <v>4</v>
      </c>
      <c r="C65" s="23">
        <v>3700</v>
      </c>
      <c r="D65" s="29">
        <f t="shared" si="16"/>
        <v>14800</v>
      </c>
      <c r="E65" s="28">
        <v>2514.2199999999998</v>
      </c>
      <c r="F65" s="29">
        <f t="shared" si="17"/>
        <v>10056.879999999999</v>
      </c>
      <c r="G65" s="31">
        <v>4243.83</v>
      </c>
      <c r="H65" s="29">
        <f t="shared" si="18"/>
        <v>16975.32</v>
      </c>
      <c r="I65" s="30">
        <v>2750</v>
      </c>
      <c r="J65" s="13">
        <f t="shared" si="19"/>
        <v>11000</v>
      </c>
    </row>
    <row r="66" spans="1:10" ht="15" customHeight="1" x14ac:dyDescent="0.25">
      <c r="A66" s="11" t="s">
        <v>101</v>
      </c>
      <c r="B66" s="3">
        <v>31</v>
      </c>
      <c r="C66" s="23">
        <v>425</v>
      </c>
      <c r="D66" s="29">
        <f t="shared" si="16"/>
        <v>13175</v>
      </c>
      <c r="E66" s="28">
        <v>253.23</v>
      </c>
      <c r="F66" s="29">
        <f t="shared" si="17"/>
        <v>7850.13</v>
      </c>
      <c r="G66" s="31">
        <v>250</v>
      </c>
      <c r="H66" s="29">
        <f t="shared" si="18"/>
        <v>7750</v>
      </c>
      <c r="I66" s="30">
        <v>325</v>
      </c>
      <c r="J66" s="13">
        <f t="shared" si="19"/>
        <v>10075</v>
      </c>
    </row>
    <row r="67" spans="1:10" ht="15" customHeight="1" x14ac:dyDescent="0.25">
      <c r="A67" s="11" t="s">
        <v>30</v>
      </c>
      <c r="B67" s="3">
        <v>3354</v>
      </c>
      <c r="C67" s="23">
        <v>0.8</v>
      </c>
      <c r="D67" s="29">
        <f t="shared" si="16"/>
        <v>2683.2000000000003</v>
      </c>
      <c r="E67" s="28">
        <v>2.0299999999999998</v>
      </c>
      <c r="F67" s="29">
        <f t="shared" si="17"/>
        <v>6808.619999999999</v>
      </c>
      <c r="G67" s="31">
        <v>1.25</v>
      </c>
      <c r="H67" s="29">
        <f t="shared" si="18"/>
        <v>4192.5</v>
      </c>
      <c r="I67" s="30">
        <v>1.75</v>
      </c>
      <c r="J67" s="13">
        <f t="shared" si="19"/>
        <v>5869.5</v>
      </c>
    </row>
    <row r="68" spans="1:10" ht="15" customHeight="1" x14ac:dyDescent="0.25">
      <c r="A68" s="11" t="s">
        <v>31</v>
      </c>
      <c r="B68" s="3">
        <v>4</v>
      </c>
      <c r="C68" s="23">
        <v>450</v>
      </c>
      <c r="D68" s="29">
        <f t="shared" si="16"/>
        <v>1800</v>
      </c>
      <c r="E68" s="28">
        <v>823.76</v>
      </c>
      <c r="F68" s="29">
        <f t="shared" si="17"/>
        <v>3295.04</v>
      </c>
      <c r="G68" s="31">
        <v>2721.2</v>
      </c>
      <c r="H68" s="29">
        <f t="shared" si="18"/>
        <v>10884.8</v>
      </c>
      <c r="I68" s="30">
        <v>1500</v>
      </c>
      <c r="J68" s="13">
        <f t="shared" si="19"/>
        <v>6000</v>
      </c>
    </row>
    <row r="69" spans="1:10" ht="15" customHeight="1" x14ac:dyDescent="0.25">
      <c r="A69" s="11" t="s">
        <v>32</v>
      </c>
      <c r="B69" s="3">
        <v>31</v>
      </c>
      <c r="C69" s="23">
        <v>79</v>
      </c>
      <c r="D69" s="29">
        <f t="shared" si="16"/>
        <v>2449</v>
      </c>
      <c r="E69" s="28">
        <v>155.02000000000001</v>
      </c>
      <c r="F69" s="29">
        <f t="shared" si="17"/>
        <v>4805.62</v>
      </c>
      <c r="G69" s="31">
        <v>125</v>
      </c>
      <c r="H69" s="29">
        <f t="shared" si="18"/>
        <v>3875</v>
      </c>
      <c r="I69" s="30">
        <v>150</v>
      </c>
      <c r="J69" s="13">
        <f t="shared" si="19"/>
        <v>4650</v>
      </c>
    </row>
    <row r="70" spans="1:10" ht="15" customHeight="1" x14ac:dyDescent="0.25">
      <c r="A70" s="11" t="s">
        <v>33</v>
      </c>
      <c r="B70" s="3">
        <v>1</v>
      </c>
      <c r="C70" s="23">
        <v>1500</v>
      </c>
      <c r="D70" s="29">
        <f t="shared" si="16"/>
        <v>1500</v>
      </c>
      <c r="E70" s="28">
        <v>542.5</v>
      </c>
      <c r="F70" s="29">
        <f t="shared" si="17"/>
        <v>542.5</v>
      </c>
      <c r="G70" s="31">
        <v>1000</v>
      </c>
      <c r="H70" s="29">
        <f t="shared" si="18"/>
        <v>1000</v>
      </c>
      <c r="I70" s="30">
        <v>1150</v>
      </c>
      <c r="J70" s="13">
        <f t="shared" si="19"/>
        <v>1150</v>
      </c>
    </row>
    <row r="71" spans="1:10" ht="15" customHeight="1" x14ac:dyDescent="0.25">
      <c r="A71" s="11" t="s">
        <v>34</v>
      </c>
      <c r="B71" s="3">
        <v>18</v>
      </c>
      <c r="C71" s="23">
        <v>2500</v>
      </c>
      <c r="D71" s="29">
        <f t="shared" si="16"/>
        <v>45000</v>
      </c>
      <c r="E71" s="28">
        <v>542.5</v>
      </c>
      <c r="F71" s="29">
        <f t="shared" si="17"/>
        <v>9765</v>
      </c>
      <c r="G71" s="31">
        <v>500</v>
      </c>
      <c r="H71" s="29">
        <f t="shared" si="18"/>
        <v>9000</v>
      </c>
      <c r="I71" s="30">
        <v>550</v>
      </c>
      <c r="J71" s="13">
        <f t="shared" si="19"/>
        <v>9900</v>
      </c>
    </row>
    <row r="72" spans="1:10" ht="15" customHeight="1" x14ac:dyDescent="0.25">
      <c r="A72" s="11" t="s">
        <v>35</v>
      </c>
      <c r="B72" s="3">
        <v>6708</v>
      </c>
      <c r="C72" s="23">
        <v>4</v>
      </c>
      <c r="D72" s="29">
        <f t="shared" si="16"/>
        <v>26832</v>
      </c>
      <c r="E72" s="28">
        <v>4.83</v>
      </c>
      <c r="F72" s="29">
        <f t="shared" si="17"/>
        <v>32399.64</v>
      </c>
      <c r="G72" s="31">
        <v>4.5</v>
      </c>
      <c r="H72" s="29">
        <f t="shared" si="18"/>
        <v>30186</v>
      </c>
      <c r="I72" s="30">
        <v>5.25</v>
      </c>
      <c r="J72" s="13">
        <f t="shared" si="19"/>
        <v>35217</v>
      </c>
    </row>
    <row r="73" spans="1:10" ht="15" customHeight="1" x14ac:dyDescent="0.25">
      <c r="A73" s="11" t="s">
        <v>36</v>
      </c>
      <c r="B73" s="3">
        <v>39</v>
      </c>
      <c r="C73" s="23">
        <v>61</v>
      </c>
      <c r="D73" s="29">
        <f t="shared" si="16"/>
        <v>2379</v>
      </c>
      <c r="E73" s="28">
        <v>58.59</v>
      </c>
      <c r="F73" s="29">
        <f t="shared" si="17"/>
        <v>2285.0100000000002</v>
      </c>
      <c r="G73" s="31">
        <v>86.77</v>
      </c>
      <c r="H73" s="29">
        <f t="shared" si="18"/>
        <v>3384.0299999999997</v>
      </c>
      <c r="I73" s="30">
        <v>75</v>
      </c>
      <c r="J73" s="13">
        <f t="shared" si="19"/>
        <v>2925</v>
      </c>
    </row>
    <row r="74" spans="1:10" ht="15" customHeight="1" x14ac:dyDescent="0.25">
      <c r="A74" s="11" t="s">
        <v>37</v>
      </c>
      <c r="B74" s="3">
        <v>39</v>
      </c>
      <c r="C74" s="23">
        <v>4</v>
      </c>
      <c r="D74" s="29">
        <f t="shared" si="16"/>
        <v>156</v>
      </c>
      <c r="E74" s="28">
        <v>9.15</v>
      </c>
      <c r="F74" s="29">
        <f t="shared" si="17"/>
        <v>356.85</v>
      </c>
      <c r="G74" s="31">
        <v>15.13</v>
      </c>
      <c r="H74" s="29">
        <f t="shared" si="18"/>
        <v>590.07000000000005</v>
      </c>
      <c r="I74" s="30">
        <v>20</v>
      </c>
      <c r="J74" s="13">
        <f t="shared" si="19"/>
        <v>780</v>
      </c>
    </row>
    <row r="75" spans="1:10" ht="15" customHeight="1" x14ac:dyDescent="0.25">
      <c r="A75" s="11" t="s">
        <v>38</v>
      </c>
      <c r="B75" s="3">
        <v>1.64</v>
      </c>
      <c r="C75" s="23">
        <v>2300</v>
      </c>
      <c r="D75" s="29">
        <f t="shared" si="16"/>
        <v>3772</v>
      </c>
      <c r="E75" s="28">
        <v>1483.2</v>
      </c>
      <c r="F75" s="29">
        <f t="shared" si="17"/>
        <v>2432.4479999999999</v>
      </c>
      <c r="G75" s="31">
        <v>2500</v>
      </c>
      <c r="H75" s="29">
        <f t="shared" si="18"/>
        <v>4100</v>
      </c>
      <c r="I75" s="30">
        <v>2000</v>
      </c>
      <c r="J75" s="13">
        <f t="shared" si="19"/>
        <v>3280</v>
      </c>
    </row>
    <row r="76" spans="1:10" ht="15" customHeight="1" x14ac:dyDescent="0.25">
      <c r="A76" s="11" t="s">
        <v>39</v>
      </c>
      <c r="B76" s="3">
        <v>5</v>
      </c>
      <c r="C76" s="23">
        <v>175</v>
      </c>
      <c r="D76" s="29">
        <f t="shared" si="16"/>
        <v>875</v>
      </c>
      <c r="E76" s="28">
        <v>368.9</v>
      </c>
      <c r="F76" s="29">
        <f t="shared" si="17"/>
        <v>1844.5</v>
      </c>
      <c r="G76" s="31">
        <v>550</v>
      </c>
      <c r="H76" s="29">
        <f t="shared" si="18"/>
        <v>2750</v>
      </c>
      <c r="I76" s="30">
        <v>395</v>
      </c>
      <c r="J76" s="13">
        <f t="shared" si="19"/>
        <v>1975</v>
      </c>
    </row>
    <row r="77" spans="1:10" ht="15" customHeight="1" x14ac:dyDescent="0.25">
      <c r="A77" s="11" t="s">
        <v>40</v>
      </c>
      <c r="B77" s="3">
        <v>1</v>
      </c>
      <c r="C77" s="23">
        <v>1500</v>
      </c>
      <c r="D77" s="29">
        <f t="shared" si="16"/>
        <v>1500</v>
      </c>
      <c r="E77" s="28">
        <v>615.20000000000005</v>
      </c>
      <c r="F77" s="29">
        <f t="shared" si="17"/>
        <v>615.20000000000005</v>
      </c>
      <c r="G77" s="31">
        <v>1000</v>
      </c>
      <c r="H77" s="29">
        <f t="shared" si="18"/>
        <v>1000</v>
      </c>
      <c r="I77" s="30">
        <v>650</v>
      </c>
      <c r="J77" s="13">
        <f t="shared" si="19"/>
        <v>650</v>
      </c>
    </row>
    <row r="78" spans="1:10" ht="15" customHeight="1" x14ac:dyDescent="0.25">
      <c r="A78" s="11" t="s">
        <v>41</v>
      </c>
      <c r="B78" s="3">
        <v>218</v>
      </c>
      <c r="C78" s="23">
        <v>3</v>
      </c>
      <c r="D78" s="29">
        <f t="shared" si="16"/>
        <v>654</v>
      </c>
      <c r="E78" s="28">
        <v>27.13</v>
      </c>
      <c r="F78" s="29">
        <f t="shared" si="17"/>
        <v>5914.34</v>
      </c>
      <c r="G78" s="31">
        <v>15</v>
      </c>
      <c r="H78" s="29">
        <f t="shared" si="18"/>
        <v>3270</v>
      </c>
      <c r="I78" s="30">
        <v>30</v>
      </c>
      <c r="J78" s="13">
        <f t="shared" si="19"/>
        <v>6540</v>
      </c>
    </row>
    <row r="79" spans="1:10" ht="15" customHeight="1" x14ac:dyDescent="0.25">
      <c r="A79" s="93" t="s">
        <v>42</v>
      </c>
      <c r="B79" s="94"/>
      <c r="C79" s="95">
        <f>SUM(D63:D78)</f>
        <v>130800.2</v>
      </c>
      <c r="D79" s="96"/>
      <c r="E79" s="97">
        <f>SUM(F63:F78)</f>
        <v>103001.03320000001</v>
      </c>
      <c r="F79" s="98"/>
      <c r="G79" s="97">
        <f>SUM(H63:H78)</f>
        <v>118067.72</v>
      </c>
      <c r="H79" s="98"/>
      <c r="I79" s="99">
        <f>SUM(J63:J78)</f>
        <v>112371.5</v>
      </c>
      <c r="J79" s="100"/>
    </row>
    <row r="80" spans="1:10" ht="15" customHeight="1" x14ac:dyDescent="0.25">
      <c r="A80" s="79" t="s">
        <v>44</v>
      </c>
      <c r="B80" s="80"/>
      <c r="C80" s="80"/>
      <c r="D80" s="80"/>
      <c r="E80" s="80"/>
      <c r="F80" s="80"/>
      <c r="G80" s="80"/>
      <c r="H80" s="80"/>
      <c r="I80" s="80"/>
      <c r="J80" s="81"/>
    </row>
    <row r="81" spans="1:10" ht="15" customHeight="1" x14ac:dyDescent="0.25">
      <c r="A81" s="11" t="s">
        <v>45</v>
      </c>
      <c r="B81" s="3">
        <v>1</v>
      </c>
      <c r="C81" s="23">
        <v>46200</v>
      </c>
      <c r="D81" s="29">
        <f>B81*C81</f>
        <v>46200</v>
      </c>
      <c r="E81" s="28">
        <v>41267.980000000003</v>
      </c>
      <c r="F81" s="29">
        <f>B81*E81</f>
        <v>41267.980000000003</v>
      </c>
      <c r="G81" s="31">
        <v>65000</v>
      </c>
      <c r="H81" s="29">
        <f>B81*G81</f>
        <v>65000</v>
      </c>
      <c r="I81" s="30">
        <v>70000</v>
      </c>
      <c r="J81" s="13">
        <f>I81*B81</f>
        <v>70000</v>
      </c>
    </row>
    <row r="82" spans="1:10" ht="15" customHeight="1" x14ac:dyDescent="0.25">
      <c r="A82" s="11" t="s">
        <v>46</v>
      </c>
      <c r="B82" s="3">
        <v>276</v>
      </c>
      <c r="C82" s="23">
        <v>11</v>
      </c>
      <c r="D82" s="29">
        <f t="shared" ref="D82:D89" si="20">B82*C82</f>
        <v>3036</v>
      </c>
      <c r="E82" s="28">
        <v>7.15</v>
      </c>
      <c r="F82" s="29">
        <f t="shared" ref="F82:F89" si="21">B82*E82</f>
        <v>1973.4</v>
      </c>
      <c r="G82" s="31">
        <v>20</v>
      </c>
      <c r="H82" s="29">
        <f t="shared" ref="H82:H89" si="22">B82*G82</f>
        <v>5520</v>
      </c>
      <c r="I82" s="30">
        <v>14</v>
      </c>
      <c r="J82" s="13">
        <f t="shared" ref="J82:J89" si="23">I82*B82</f>
        <v>3864</v>
      </c>
    </row>
    <row r="83" spans="1:10" ht="15" customHeight="1" x14ac:dyDescent="0.25">
      <c r="A83" s="11" t="s">
        <v>102</v>
      </c>
      <c r="B83" s="3">
        <v>28</v>
      </c>
      <c r="C83" s="23">
        <v>222</v>
      </c>
      <c r="D83" s="29">
        <f t="shared" si="20"/>
        <v>6216</v>
      </c>
      <c r="E83" s="28">
        <v>552.27</v>
      </c>
      <c r="F83" s="29">
        <f t="shared" si="21"/>
        <v>15463.56</v>
      </c>
      <c r="G83" s="31">
        <v>1750</v>
      </c>
      <c r="H83" s="29">
        <f t="shared" si="22"/>
        <v>49000</v>
      </c>
      <c r="I83" s="30">
        <v>500</v>
      </c>
      <c r="J83" s="13">
        <f t="shared" si="23"/>
        <v>14000</v>
      </c>
    </row>
    <row r="84" spans="1:10" ht="15" customHeight="1" x14ac:dyDescent="0.25">
      <c r="A84" s="11" t="s">
        <v>103</v>
      </c>
      <c r="B84" s="3">
        <v>13716</v>
      </c>
      <c r="C84" s="23">
        <v>12.3</v>
      </c>
      <c r="D84" s="29">
        <f t="shared" si="20"/>
        <v>168706.80000000002</v>
      </c>
      <c r="E84" s="28">
        <v>7.6</v>
      </c>
      <c r="F84" s="29">
        <f t="shared" si="21"/>
        <v>104241.59999999999</v>
      </c>
      <c r="G84" s="31">
        <v>7.5</v>
      </c>
      <c r="H84" s="29">
        <f t="shared" si="22"/>
        <v>102870</v>
      </c>
      <c r="I84" s="30">
        <v>3.5</v>
      </c>
      <c r="J84" s="13">
        <f t="shared" si="23"/>
        <v>48006</v>
      </c>
    </row>
    <row r="85" spans="1:10" ht="15" customHeight="1" x14ac:dyDescent="0.25">
      <c r="A85" s="11" t="s">
        <v>104</v>
      </c>
      <c r="B85" s="3">
        <v>10756</v>
      </c>
      <c r="C85" s="23">
        <v>12.3</v>
      </c>
      <c r="D85" s="29">
        <f t="shared" si="20"/>
        <v>132298.80000000002</v>
      </c>
      <c r="E85" s="28">
        <v>7.6</v>
      </c>
      <c r="F85" s="29">
        <f t="shared" si="21"/>
        <v>81745.599999999991</v>
      </c>
      <c r="G85" s="31">
        <v>7.5</v>
      </c>
      <c r="H85" s="29">
        <f t="shared" si="22"/>
        <v>80670</v>
      </c>
      <c r="I85" s="30">
        <v>3.5</v>
      </c>
      <c r="J85" s="13">
        <f t="shared" si="23"/>
        <v>37646</v>
      </c>
    </row>
    <row r="86" spans="1:10" ht="15" customHeight="1" x14ac:dyDescent="0.25">
      <c r="A86" s="11" t="s">
        <v>105</v>
      </c>
      <c r="B86" s="3">
        <v>3872</v>
      </c>
      <c r="C86" s="23">
        <v>12.3</v>
      </c>
      <c r="D86" s="29">
        <f t="shared" si="20"/>
        <v>47625.600000000006</v>
      </c>
      <c r="E86" s="28">
        <v>22.79</v>
      </c>
      <c r="F86" s="29">
        <f t="shared" si="21"/>
        <v>88242.87999999999</v>
      </c>
      <c r="G86" s="31">
        <v>25</v>
      </c>
      <c r="H86" s="29">
        <f t="shared" si="22"/>
        <v>96800</v>
      </c>
      <c r="I86" s="30">
        <v>9</v>
      </c>
      <c r="J86" s="13">
        <f t="shared" si="23"/>
        <v>34848</v>
      </c>
    </row>
    <row r="87" spans="1:10" ht="15" customHeight="1" x14ac:dyDescent="0.25">
      <c r="A87" s="11" t="s">
        <v>47</v>
      </c>
      <c r="B87" s="3">
        <v>20505</v>
      </c>
      <c r="C87" s="23">
        <v>5.0999999999999996</v>
      </c>
      <c r="D87" s="29">
        <f t="shared" si="20"/>
        <v>104575.49999999999</v>
      </c>
      <c r="E87" s="28">
        <v>16.28</v>
      </c>
      <c r="F87" s="29">
        <f t="shared" si="21"/>
        <v>333821.40000000002</v>
      </c>
      <c r="G87" s="31">
        <v>7.5</v>
      </c>
      <c r="H87" s="29">
        <f t="shared" si="22"/>
        <v>153787.5</v>
      </c>
      <c r="I87" s="30">
        <v>4.5</v>
      </c>
      <c r="J87" s="13">
        <f t="shared" si="23"/>
        <v>92272.5</v>
      </c>
    </row>
    <row r="88" spans="1:10" ht="15" customHeight="1" x14ac:dyDescent="0.25">
      <c r="A88" s="11" t="s">
        <v>48</v>
      </c>
      <c r="B88" s="3">
        <v>99</v>
      </c>
      <c r="C88" s="23">
        <v>54</v>
      </c>
      <c r="D88" s="29">
        <f t="shared" si="20"/>
        <v>5346</v>
      </c>
      <c r="E88" s="28">
        <v>29.3</v>
      </c>
      <c r="F88" s="29">
        <f t="shared" si="21"/>
        <v>2900.7000000000003</v>
      </c>
      <c r="G88" s="31">
        <v>85</v>
      </c>
      <c r="H88" s="29">
        <f t="shared" si="22"/>
        <v>8415</v>
      </c>
      <c r="I88" s="30">
        <v>115</v>
      </c>
      <c r="J88" s="13">
        <f t="shared" si="23"/>
        <v>11385</v>
      </c>
    </row>
    <row r="89" spans="1:10" ht="15" customHeight="1" x14ac:dyDescent="0.25">
      <c r="A89" s="11" t="s">
        <v>49</v>
      </c>
      <c r="B89" s="3">
        <v>4119</v>
      </c>
      <c r="C89" s="23">
        <v>8.75</v>
      </c>
      <c r="D89" s="29">
        <f t="shared" si="20"/>
        <v>36041.25</v>
      </c>
      <c r="E89" s="28">
        <v>3.68</v>
      </c>
      <c r="F89" s="29">
        <f t="shared" si="21"/>
        <v>15157.92</v>
      </c>
      <c r="G89" s="31">
        <v>9.25</v>
      </c>
      <c r="H89" s="29">
        <f t="shared" si="22"/>
        <v>38100.75</v>
      </c>
      <c r="I89" s="30">
        <v>13</v>
      </c>
      <c r="J89" s="13">
        <f t="shared" si="23"/>
        <v>53547</v>
      </c>
    </row>
    <row r="90" spans="1:10" ht="15" customHeight="1" x14ac:dyDescent="0.25">
      <c r="A90" s="82" t="s">
        <v>50</v>
      </c>
      <c r="B90" s="83"/>
      <c r="C90" s="84">
        <f>SUM(D81:D89)</f>
        <v>550045.95000000007</v>
      </c>
      <c r="D90" s="85"/>
      <c r="E90" s="86">
        <f>SUM(F81:F89)</f>
        <v>684815.03999999992</v>
      </c>
      <c r="F90" s="87"/>
      <c r="G90" s="86">
        <f>SUM(H81:H89)</f>
        <v>600163.25</v>
      </c>
      <c r="H90" s="87"/>
      <c r="I90" s="88">
        <f>SUM(J81:J89)</f>
        <v>365568.5</v>
      </c>
      <c r="J90" s="89"/>
    </row>
    <row r="91" spans="1:10" ht="15" customHeight="1" x14ac:dyDescent="0.25">
      <c r="A91" s="68" t="s">
        <v>51</v>
      </c>
      <c r="B91" s="69"/>
      <c r="C91" s="69"/>
      <c r="D91" s="69"/>
      <c r="E91" s="69"/>
      <c r="F91" s="69"/>
      <c r="G91" s="69"/>
      <c r="H91" s="69"/>
      <c r="I91" s="69"/>
      <c r="J91" s="70"/>
    </row>
    <row r="92" spans="1:10" ht="15" customHeight="1" x14ac:dyDescent="0.25">
      <c r="A92" s="11" t="s">
        <v>55</v>
      </c>
      <c r="B92" s="3">
        <v>7</v>
      </c>
      <c r="C92" s="23">
        <v>2750</v>
      </c>
      <c r="D92" s="29">
        <f>B92*C92</f>
        <v>19250</v>
      </c>
      <c r="E92" s="28">
        <v>2983.75</v>
      </c>
      <c r="F92" s="29">
        <f>B92*E92</f>
        <v>20886.25</v>
      </c>
      <c r="G92" s="31">
        <v>2100</v>
      </c>
      <c r="H92" s="29">
        <f>G92*B92</f>
        <v>14700</v>
      </c>
      <c r="I92" s="30">
        <v>1000</v>
      </c>
      <c r="J92" s="13">
        <f>I92*B92</f>
        <v>7000</v>
      </c>
    </row>
    <row r="93" spans="1:10" ht="15" customHeight="1" x14ac:dyDescent="0.25">
      <c r="A93" s="11" t="s">
        <v>56</v>
      </c>
      <c r="B93" s="3">
        <v>2</v>
      </c>
      <c r="C93" s="23">
        <v>2750</v>
      </c>
      <c r="D93" s="29">
        <f t="shared" ref="D93:D97" si="24">B93*C93</f>
        <v>5500</v>
      </c>
      <c r="E93" s="28">
        <v>2983.75</v>
      </c>
      <c r="F93" s="29">
        <f t="shared" ref="F93:F97" si="25">B93*E93</f>
        <v>5967.5</v>
      </c>
      <c r="G93" s="31">
        <v>1825</v>
      </c>
      <c r="H93" s="29">
        <f t="shared" ref="H93:H97" si="26">G93*B93</f>
        <v>3650</v>
      </c>
      <c r="I93" s="30">
        <v>1000</v>
      </c>
      <c r="J93" s="13">
        <f t="shared" ref="J93:J97" si="27">I93*B93</f>
        <v>2000</v>
      </c>
    </row>
    <row r="94" spans="1:10" ht="15" customHeight="1" x14ac:dyDescent="0.25">
      <c r="A94" s="11" t="s">
        <v>57</v>
      </c>
      <c r="B94" s="3">
        <v>9</v>
      </c>
      <c r="C94" s="23">
        <v>2000</v>
      </c>
      <c r="D94" s="29">
        <f t="shared" si="24"/>
        <v>18000</v>
      </c>
      <c r="E94" s="28">
        <v>2170</v>
      </c>
      <c r="F94" s="29">
        <f t="shared" si="25"/>
        <v>19530</v>
      </c>
      <c r="G94" s="31">
        <v>685</v>
      </c>
      <c r="H94" s="29">
        <f t="shared" si="26"/>
        <v>6165</v>
      </c>
      <c r="I94" s="30">
        <v>1000</v>
      </c>
      <c r="J94" s="13">
        <f t="shared" si="27"/>
        <v>9000</v>
      </c>
    </row>
    <row r="95" spans="1:10" ht="15" customHeight="1" x14ac:dyDescent="0.25">
      <c r="A95" s="11" t="s">
        <v>52</v>
      </c>
      <c r="B95" s="3">
        <v>163</v>
      </c>
      <c r="C95" s="23">
        <v>386</v>
      </c>
      <c r="D95" s="29">
        <f t="shared" si="24"/>
        <v>62918</v>
      </c>
      <c r="E95" s="28">
        <v>418.81</v>
      </c>
      <c r="F95" s="29">
        <f t="shared" si="25"/>
        <v>68266.03</v>
      </c>
      <c r="G95" s="31">
        <v>262</v>
      </c>
      <c r="H95" s="29">
        <f t="shared" si="26"/>
        <v>42706</v>
      </c>
      <c r="I95" s="30">
        <v>105</v>
      </c>
      <c r="J95" s="13">
        <f t="shared" si="27"/>
        <v>17115</v>
      </c>
    </row>
    <row r="96" spans="1:10" ht="15" customHeight="1" x14ac:dyDescent="0.25">
      <c r="A96" s="11" t="s">
        <v>53</v>
      </c>
      <c r="B96" s="3">
        <v>46</v>
      </c>
      <c r="C96" s="23">
        <v>442</v>
      </c>
      <c r="D96" s="29">
        <f t="shared" si="24"/>
        <v>20332</v>
      </c>
      <c r="E96" s="28">
        <v>479.57</v>
      </c>
      <c r="F96" s="29">
        <f t="shared" si="25"/>
        <v>22060.22</v>
      </c>
      <c r="G96" s="31">
        <v>337</v>
      </c>
      <c r="H96" s="29">
        <f t="shared" si="26"/>
        <v>15502</v>
      </c>
      <c r="I96" s="30">
        <v>200</v>
      </c>
      <c r="J96" s="13">
        <f t="shared" si="27"/>
        <v>9200</v>
      </c>
    </row>
    <row r="97" spans="1:10" ht="15" customHeight="1" x14ac:dyDescent="0.25">
      <c r="A97" s="11" t="s">
        <v>54</v>
      </c>
      <c r="B97" s="3">
        <v>6</v>
      </c>
      <c r="C97" s="23">
        <v>10500</v>
      </c>
      <c r="D97" s="29">
        <f t="shared" si="24"/>
        <v>63000</v>
      </c>
      <c r="E97" s="28">
        <v>11392.5</v>
      </c>
      <c r="F97" s="29">
        <f t="shared" si="25"/>
        <v>68355</v>
      </c>
      <c r="G97" s="31">
        <v>16700</v>
      </c>
      <c r="H97" s="29">
        <f t="shared" si="26"/>
        <v>100200</v>
      </c>
      <c r="I97" s="30">
        <v>1750</v>
      </c>
      <c r="J97" s="13">
        <f t="shared" si="27"/>
        <v>10500</v>
      </c>
    </row>
    <row r="98" spans="1:10" ht="15" customHeight="1" x14ac:dyDescent="0.25">
      <c r="A98" s="71" t="s">
        <v>58</v>
      </c>
      <c r="B98" s="72"/>
      <c r="C98" s="73">
        <f>SUM(D92:D97)</f>
        <v>189000</v>
      </c>
      <c r="D98" s="74"/>
      <c r="E98" s="75">
        <f>SUM(F92:F97)</f>
        <v>205065</v>
      </c>
      <c r="F98" s="76"/>
      <c r="G98" s="75">
        <f>SUM(H92:H97)</f>
        <v>182923</v>
      </c>
      <c r="H98" s="76"/>
      <c r="I98" s="77">
        <f>SUM(J92:J97)</f>
        <v>54815</v>
      </c>
      <c r="J98" s="78"/>
    </row>
    <row r="99" spans="1:10" ht="15" customHeight="1" thickBot="1" x14ac:dyDescent="0.3">
      <c r="A99" s="33" t="s">
        <v>106</v>
      </c>
      <c r="B99" s="32" t="s">
        <v>60</v>
      </c>
      <c r="C99" s="58">
        <v>250000</v>
      </c>
      <c r="D99" s="59"/>
      <c r="E99" s="58">
        <v>250000</v>
      </c>
      <c r="F99" s="59"/>
      <c r="G99" s="58">
        <v>250000</v>
      </c>
      <c r="H99" s="59"/>
      <c r="I99" s="60">
        <v>250000</v>
      </c>
      <c r="J99" s="61"/>
    </row>
    <row r="100" spans="1:10" ht="39.75" customHeight="1" thickTop="1" thickBot="1" x14ac:dyDescent="0.3">
      <c r="A100" s="62" t="s">
        <v>59</v>
      </c>
      <c r="B100" s="63"/>
      <c r="C100" s="64">
        <f>SUM(C28+C41+C61+C79+C90+C98+C99)</f>
        <v>5066958.1000000006</v>
      </c>
      <c r="D100" s="65"/>
      <c r="E100" s="64">
        <f>SUM(E28+E41+E61+E79+E90+E98+E99)</f>
        <v>5563043.1464000018</v>
      </c>
      <c r="F100" s="65"/>
      <c r="G100" s="64">
        <f>SUM(G28+G41+G61+G79+G90+G98+G99)</f>
        <v>6077895.169999999</v>
      </c>
      <c r="H100" s="65"/>
      <c r="I100" s="66">
        <f>SUM(I28+I41+I61+I79+I90+I98+I99)</f>
        <v>4577303.55</v>
      </c>
      <c r="J100" s="67"/>
    </row>
    <row r="101" spans="1:10" ht="15.75" thickTop="1" x14ac:dyDescent="0.25"/>
    <row r="102" spans="1:10" ht="42" customHeight="1" x14ac:dyDescent="0.25">
      <c r="A102" s="119" t="s">
        <v>107</v>
      </c>
      <c r="B102" s="119"/>
      <c r="C102" s="119"/>
      <c r="D102" s="119"/>
      <c r="E102" s="119"/>
      <c r="F102" s="119"/>
      <c r="G102" s="119"/>
      <c r="H102" s="119"/>
      <c r="I102" s="119"/>
      <c r="J102" s="119"/>
    </row>
  </sheetData>
  <mergeCells count="53">
    <mergeCell ref="A102:J102"/>
    <mergeCell ref="A1:J1"/>
    <mergeCell ref="C2:D2"/>
    <mergeCell ref="E2:F2"/>
    <mergeCell ref="G2:H2"/>
    <mergeCell ref="I2:J2"/>
    <mergeCell ref="A2:A3"/>
    <mergeCell ref="B2:B3"/>
    <mergeCell ref="A42:J42"/>
    <mergeCell ref="A61:B61"/>
    <mergeCell ref="C61:D61"/>
    <mergeCell ref="E61:F61"/>
    <mergeCell ref="G61:H61"/>
    <mergeCell ref="I61:J61"/>
    <mergeCell ref="A62:J62"/>
    <mergeCell ref="A79:B79"/>
    <mergeCell ref="C79:D79"/>
    <mergeCell ref="E79:F79"/>
    <mergeCell ref="G79:H79"/>
    <mergeCell ref="I79:J79"/>
    <mergeCell ref="A80:J80"/>
    <mergeCell ref="A90:B90"/>
    <mergeCell ref="C90:D90"/>
    <mergeCell ref="E90:F90"/>
    <mergeCell ref="G90:H90"/>
    <mergeCell ref="I90:J90"/>
    <mergeCell ref="A91:J91"/>
    <mergeCell ref="A98:B98"/>
    <mergeCell ref="C98:D98"/>
    <mergeCell ref="E98:F98"/>
    <mergeCell ref="G98:H98"/>
    <mergeCell ref="I98:J98"/>
    <mergeCell ref="C99:D99"/>
    <mergeCell ref="E99:F99"/>
    <mergeCell ref="G99:H99"/>
    <mergeCell ref="I99:J99"/>
    <mergeCell ref="A100:B100"/>
    <mergeCell ref="C100:D100"/>
    <mergeCell ref="E100:F100"/>
    <mergeCell ref="G100:H100"/>
    <mergeCell ref="I100:J100"/>
    <mergeCell ref="A4:J4"/>
    <mergeCell ref="A28:B28"/>
    <mergeCell ref="C28:D28"/>
    <mergeCell ref="E28:F28"/>
    <mergeCell ref="G28:H28"/>
    <mergeCell ref="I28:J28"/>
    <mergeCell ref="A29:J29"/>
    <mergeCell ref="A41:B41"/>
    <mergeCell ref="C41:D41"/>
    <mergeCell ref="E41:F41"/>
    <mergeCell ref="G41:H41"/>
    <mergeCell ref="I41:J41"/>
  </mergeCells>
  <printOptions horizontalCentered="1"/>
  <pageMargins left="0.4" right="0.4" top="0.5" bottom="0.6" header="0.3" footer="0.4"/>
  <pageSetup paperSize="5" orientation="landscape" horizontalDpi="1200" verticalDpi="1200" r:id="rId1"/>
  <headerFooter>
    <oddFooter>&amp;C&amp;8Page &amp;P of &amp;N</oddFooter>
  </headerFooter>
  <rowBreaks count="2" manualBreakCount="2">
    <brk id="28" max="9" man="1"/>
    <brk id="79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Della Lewis</dc:creator>
  <cp:lastModifiedBy>Della Lewis</cp:lastModifiedBy>
  <cp:lastPrinted>2023-09-12T20:57:24Z</cp:lastPrinted>
  <dcterms:created xsi:type="dcterms:W3CDTF">2020-04-16T22:33:53Z</dcterms:created>
  <dcterms:modified xsi:type="dcterms:W3CDTF">2023-09-12T20:59:20Z</dcterms:modified>
</cp:coreProperties>
</file>